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-Up Summary List" sheetId="5" r:id="rId2"/>
    <sheet name="Bridges" sheetId="6" r:id="rId3"/>
    <sheet name="Sheet1" sheetId="7" r:id="rId4"/>
    <sheet name="Sheet2" sheetId="8" r:id="rId5"/>
  </sheets>
  <definedNames>
    <definedName name="_xlnm.Print_Area" localSheetId="0">'RUN SHEET'!$A$6:$P$400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Q384" i="2" l="1"/>
  <c r="N295" i="2"/>
  <c r="N288" i="2"/>
  <c r="A314" i="2"/>
  <c r="K313" i="2"/>
  <c r="A313" i="2"/>
  <c r="Q310" i="2"/>
  <c r="N310" i="2"/>
  <c r="K310" i="2"/>
  <c r="A307" i="2"/>
  <c r="K306" i="2"/>
  <c r="Q303" i="2"/>
  <c r="N303" i="2"/>
  <c r="K303" i="2"/>
  <c r="N394" i="2"/>
  <c r="N387" i="2"/>
  <c r="N379" i="2"/>
  <c r="N372" i="2"/>
  <c r="N358" i="2"/>
  <c r="N352" i="2"/>
  <c r="N345" i="2"/>
  <c r="N338" i="2"/>
  <c r="N331" i="2"/>
  <c r="N317" i="2"/>
  <c r="N281" i="2"/>
  <c r="N274" i="2"/>
  <c r="N267" i="2"/>
  <c r="N260" i="2"/>
  <c r="N253" i="2"/>
  <c r="N246" i="2"/>
  <c r="N239" i="2"/>
  <c r="N232" i="2"/>
  <c r="N218" i="2"/>
  <c r="N211" i="2"/>
  <c r="N204" i="2"/>
  <c r="N197" i="2"/>
  <c r="N183" i="2"/>
  <c r="N176" i="2"/>
  <c r="N169" i="2"/>
  <c r="N162" i="2"/>
  <c r="N155" i="2"/>
  <c r="N148" i="2"/>
  <c r="N134" i="2"/>
  <c r="N127" i="2"/>
  <c r="N120" i="2"/>
  <c r="N113" i="2"/>
  <c r="N106" i="2"/>
  <c r="N92" i="2"/>
  <c r="N85" i="2"/>
  <c r="N78" i="2"/>
  <c r="N71" i="2"/>
  <c r="N64" i="2"/>
  <c r="N50" i="2"/>
  <c r="N43" i="2"/>
  <c r="N36" i="2"/>
  <c r="N29" i="2"/>
  <c r="N22" i="2"/>
  <c r="N15" i="2"/>
  <c r="N8" i="2"/>
  <c r="Q8" i="2"/>
  <c r="Q15" i="2"/>
  <c r="Q22" i="2"/>
  <c r="Q29" i="2"/>
  <c r="Q36" i="2"/>
  <c r="Q43" i="2"/>
  <c r="Q48" i="2"/>
  <c r="Q50" i="2"/>
  <c r="Q57" i="2"/>
  <c r="Q64" i="2"/>
  <c r="Q71" i="2"/>
  <c r="Q78" i="2"/>
  <c r="Q85" i="2"/>
  <c r="Q90" i="2"/>
  <c r="Q92" i="2"/>
  <c r="Q99" i="2"/>
  <c r="Q106" i="2"/>
  <c r="Q113" i="2"/>
  <c r="Q120" i="2"/>
  <c r="Q127" i="2"/>
  <c r="Q132" i="2"/>
  <c r="Q134" i="2"/>
  <c r="Q141" i="2"/>
  <c r="Q148" i="2"/>
  <c r="Q155" i="2"/>
  <c r="Q162" i="2"/>
  <c r="Q169" i="2"/>
  <c r="Q174" i="2"/>
  <c r="Q176" i="2"/>
  <c r="Q183" i="2"/>
  <c r="Q190" i="2"/>
  <c r="Q197" i="2"/>
  <c r="Q204" i="2"/>
  <c r="Q211" i="2"/>
  <c r="Q216" i="2"/>
  <c r="Q218" i="2"/>
  <c r="Q225" i="2"/>
  <c r="Q232" i="2"/>
  <c r="Q239" i="2"/>
  <c r="Q246" i="2"/>
  <c r="Q253" i="2"/>
  <c r="Q258" i="2"/>
  <c r="Q260" i="2"/>
  <c r="Q267" i="2"/>
  <c r="Q274" i="2"/>
  <c r="Q281" i="2"/>
  <c r="Q288" i="2"/>
  <c r="Q295" i="2"/>
  <c r="Q300" i="2"/>
  <c r="Q317" i="2"/>
  <c r="Q324" i="2"/>
  <c r="Q331" i="2"/>
  <c r="Q338" i="2"/>
  <c r="Q345" i="2"/>
  <c r="Q352" i="2"/>
  <c r="Q343" i="2"/>
  <c r="Q358" i="2"/>
  <c r="Q365" i="2"/>
  <c r="Q372" i="2"/>
  <c r="Q379" i="2"/>
  <c r="Q387" i="2"/>
  <c r="Q394" i="2"/>
  <c r="G400" i="2"/>
  <c r="Q399" i="2"/>
  <c r="K382" i="2"/>
  <c r="K375" i="2"/>
  <c r="K368" i="2"/>
  <c r="K320" i="2"/>
  <c r="K334" i="2"/>
  <c r="K341" i="2"/>
  <c r="K348" i="2"/>
  <c r="K361" i="2"/>
  <c r="K284" i="2"/>
  <c r="K277" i="2"/>
  <c r="K270" i="2"/>
  <c r="K158" i="2"/>
  <c r="K81" i="2"/>
  <c r="K15" i="2"/>
  <c r="K394" i="2"/>
  <c r="K387" i="2"/>
  <c r="K379" i="2"/>
  <c r="K372" i="2"/>
  <c r="K365" i="2"/>
  <c r="K358" i="2"/>
  <c r="K352" i="2"/>
  <c r="K345" i="2"/>
  <c r="K338" i="2"/>
  <c r="K331" i="2"/>
  <c r="K324" i="2"/>
  <c r="K317" i="2"/>
  <c r="K295" i="2"/>
  <c r="K288" i="2"/>
  <c r="K281" i="2"/>
  <c r="K274" i="2"/>
  <c r="K267" i="2"/>
  <c r="K260" i="2"/>
  <c r="K253" i="2"/>
  <c r="K246" i="2"/>
  <c r="K239" i="2"/>
  <c r="K232" i="2"/>
  <c r="K225" i="2"/>
  <c r="K218" i="2"/>
  <c r="K211" i="2"/>
  <c r="K204" i="2"/>
  <c r="K197" i="2"/>
  <c r="K190" i="2"/>
  <c r="K183" i="2"/>
  <c r="K176" i="2"/>
  <c r="K169" i="2"/>
  <c r="K162" i="2"/>
  <c r="K155" i="2"/>
  <c r="K148" i="2"/>
  <c r="K141" i="2"/>
  <c r="K134" i="2"/>
  <c r="K127" i="2"/>
  <c r="K120" i="2"/>
  <c r="K113" i="2"/>
  <c r="K106" i="2"/>
  <c r="K99" i="2"/>
  <c r="K92" i="2"/>
  <c r="K85" i="2"/>
  <c r="K78" i="2"/>
  <c r="K71" i="2"/>
  <c r="K64" i="2"/>
  <c r="K57" i="2"/>
  <c r="K43" i="2"/>
  <c r="K36" i="2"/>
  <c r="K29" i="2"/>
  <c r="K22" i="2"/>
  <c r="K8" i="2"/>
  <c r="K263" i="2"/>
  <c r="K116" i="2"/>
  <c r="A398" i="2"/>
  <c r="A391" i="2"/>
  <c r="A383" i="2"/>
  <c r="A376" i="2"/>
  <c r="A369" i="2"/>
  <c r="A362" i="2"/>
  <c r="A356" i="2"/>
  <c r="A349" i="2"/>
  <c r="A342" i="2"/>
  <c r="A335" i="2"/>
  <c r="A328" i="2"/>
  <c r="A321" i="2"/>
  <c r="A299" i="2"/>
  <c r="A292" i="2"/>
  <c r="A285" i="2"/>
  <c r="A278" i="2"/>
  <c r="A271" i="2"/>
  <c r="A264" i="2"/>
  <c r="A257" i="2"/>
  <c r="A250" i="2"/>
  <c r="A243" i="2"/>
  <c r="A236" i="2"/>
  <c r="A229" i="2"/>
  <c r="A222" i="2"/>
  <c r="A215" i="2"/>
  <c r="A208" i="2"/>
  <c r="A201" i="2"/>
  <c r="A194" i="2"/>
  <c r="A187" i="2"/>
  <c r="A180" i="2"/>
  <c r="A173" i="2"/>
  <c r="A166" i="2"/>
  <c r="A159" i="2"/>
  <c r="A152" i="2"/>
  <c r="A145" i="2"/>
  <c r="A138" i="2"/>
  <c r="A131" i="2"/>
  <c r="A124" i="2"/>
  <c r="A117" i="2"/>
  <c r="A110" i="2"/>
  <c r="A103" i="2"/>
  <c r="A96" i="2"/>
  <c r="A89" i="2"/>
  <c r="A82" i="2"/>
  <c r="A75" i="2"/>
  <c r="A68" i="2"/>
  <c r="A61" i="2"/>
  <c r="A54" i="2"/>
  <c r="A47" i="2"/>
  <c r="A40" i="2"/>
  <c r="A33" i="2"/>
  <c r="A26" i="2"/>
  <c r="A19" i="2"/>
  <c r="A12" i="2"/>
  <c r="N365" i="2"/>
  <c r="N324" i="2"/>
  <c r="N225" i="2"/>
  <c r="N190" i="2"/>
  <c r="N141" i="2"/>
  <c r="N99" i="2"/>
  <c r="N57" i="2"/>
  <c r="K60" i="2"/>
  <c r="A18" i="2"/>
  <c r="A25" i="2"/>
  <c r="A32" i="2"/>
  <c r="A39" i="2"/>
  <c r="A46" i="2"/>
  <c r="A53" i="2"/>
  <c r="A60" i="2"/>
  <c r="AC400" i="2"/>
  <c r="AC1" i="2"/>
  <c r="I3" i="2"/>
  <c r="AB400" i="2"/>
  <c r="AB1" i="2"/>
  <c r="G3" i="2"/>
  <c r="AA400" i="2"/>
  <c r="AA1" i="2"/>
  <c r="E3" i="2"/>
  <c r="K165" i="2"/>
  <c r="K179" i="2"/>
  <c r="K186" i="2"/>
  <c r="K390" i="2"/>
  <c r="K249" i="2"/>
  <c r="K242" i="2"/>
  <c r="K235" i="2"/>
  <c r="Q400" i="2"/>
  <c r="O400" i="2"/>
  <c r="K1" i="2"/>
  <c r="M400" i="2"/>
  <c r="F1" i="2"/>
  <c r="F3" i="2"/>
  <c r="K355" i="2"/>
  <c r="K228" i="2"/>
  <c r="K221" i="2"/>
  <c r="K214" i="2"/>
  <c r="K207" i="2"/>
  <c r="K200" i="2"/>
  <c r="K193" i="2"/>
  <c r="K109" i="2"/>
  <c r="A54" i="6"/>
  <c r="A21" i="6"/>
  <c r="I400" i="2"/>
  <c r="J1" i="2"/>
  <c r="J3" i="2"/>
  <c r="K400" i="2"/>
  <c r="H1" i="2"/>
  <c r="K172" i="2"/>
  <c r="K137" i="2"/>
  <c r="K25" i="2"/>
  <c r="K102" i="2"/>
  <c r="K88" i="2"/>
  <c r="K53" i="2"/>
  <c r="K32" i="2"/>
  <c r="K11" i="2"/>
  <c r="B1" i="2"/>
  <c r="A81" i="2"/>
  <c r="A88" i="2"/>
  <c r="A102" i="2"/>
  <c r="A109" i="2"/>
  <c r="A116" i="2"/>
  <c r="A123" i="2"/>
  <c r="A130" i="2"/>
  <c r="A151" i="2"/>
  <c r="A158" i="2"/>
  <c r="A165" i="2"/>
  <c r="A172" i="2"/>
  <c r="A193" i="2"/>
  <c r="A200" i="2"/>
  <c r="A207" i="2"/>
  <c r="A214" i="2"/>
  <c r="A228" i="2"/>
  <c r="A235" i="2"/>
  <c r="A242" i="2"/>
  <c r="A249" i="2"/>
  <c r="A256" i="2"/>
  <c r="A263" i="2"/>
  <c r="A277" i="2"/>
  <c r="A284" i="2"/>
  <c r="A327" i="2"/>
  <c r="A334" i="2"/>
  <c r="A341" i="2"/>
  <c r="A348" i="2"/>
  <c r="A355" i="2"/>
  <c r="A368" i="2"/>
  <c r="A375" i="2"/>
  <c r="A382" i="2"/>
  <c r="A390" i="2"/>
  <c r="A397" i="2"/>
</calcChain>
</file>

<file path=xl/sharedStrings.xml><?xml version="1.0" encoding="utf-8"?>
<sst xmlns="http://schemas.openxmlformats.org/spreadsheetml/2006/main" count="5086" uniqueCount="667">
  <si>
    <t xml:space="preserve"> </t>
  </si>
  <si>
    <t>Charted</t>
  </si>
  <si>
    <t>Date</t>
  </si>
  <si>
    <t>PATON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</si>
  <si>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</si>
  <si>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</si>
  <si>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</si>
  <si>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</si>
  <si>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</si>
  <si>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</si>
  <si>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</si>
  <si>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</si>
  <si>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PATON NAME</t>
  </si>
  <si>
    <t>TYPE</t>
  </si>
  <si>
    <t>LATITUDE</t>
  </si>
  <si>
    <t>LONGITUDE</t>
  </si>
  <si>
    <t xml:space="preserve">TIME     </t>
  </si>
  <si>
    <t>EPE  (ft)</t>
  </si>
  <si>
    <t xml:space="preserve">HOT     </t>
  </si>
  <si>
    <t>DATUM</t>
  </si>
  <si>
    <t>DATE</t>
  </si>
  <si>
    <t>DEPTH</t>
  </si>
  <si>
    <t>DIST OFF</t>
  </si>
  <si>
    <t>LAST VERIFIED</t>
  </si>
  <si>
    <t>NOT IN THE LIGHT LIST</t>
  </si>
  <si>
    <t>NOT CHARTED</t>
  </si>
  <si>
    <t>TRANS.  CORR.   (ft)</t>
  </si>
  <si>
    <t>CRITERIA</t>
  </si>
  <si>
    <t>Total</t>
  </si>
  <si>
    <t>Photos</t>
  </si>
  <si>
    <t xml:space="preserve"> Checks</t>
  </si>
  <si>
    <t>Verify</t>
  </si>
  <si>
    <t>INSPE</t>
  </si>
  <si>
    <t>LLNR</t>
  </si>
  <si>
    <t>Aid No</t>
  </si>
  <si>
    <t>Latitude</t>
  </si>
  <si>
    <t>Longitude</t>
  </si>
  <si>
    <t>Class</t>
  </si>
  <si>
    <t>ANN Verify</t>
  </si>
  <si>
    <t>Flot</t>
  </si>
  <si>
    <t>Patrol Area</t>
  </si>
  <si>
    <t>POC</t>
  </si>
  <si>
    <t>Duration</t>
  </si>
  <si>
    <t xml:space="preserve"> Check Light.</t>
  </si>
  <si>
    <t>BRIDGE WORKSHEET</t>
  </si>
  <si>
    <t>TYPE                     BRIDGE NO.                  PHOTO STATUS                   SEQ. NO.</t>
  </si>
  <si>
    <t>Bridge Name</t>
  </si>
  <si>
    <t>LAT /  LONG    Type</t>
  </si>
  <si>
    <t>Time   / Date</t>
  </si>
  <si>
    <t>Number of Lights</t>
  </si>
  <si>
    <r>
      <rPr>
        <b/>
        <sz val="9"/>
        <color rgb="FF000000"/>
        <rFont val="Calibri"/>
        <family val="2"/>
      </rPr>
      <t xml:space="preserve">Comments / Substation  </t>
    </r>
    <r>
      <rPr>
        <sz val="9"/>
        <color rgb="FF000000"/>
        <rFont val="Calibri"/>
        <family val="2"/>
      </rPr>
      <t xml:space="preserve">                                            </t>
    </r>
    <r>
      <rPr>
        <b/>
        <sz val="9"/>
        <color rgb="FF0000CC"/>
        <rFont val="Calibri"/>
        <family val="2"/>
      </rPr>
      <t xml:space="preserve">BLUE Comments - Auxiliary responsibility.           </t>
    </r>
    <r>
      <rPr>
        <sz val="9"/>
        <color rgb="FF000000"/>
        <rFont val="Calibri"/>
        <family val="2"/>
      </rPr>
      <t xml:space="preserve">                                </t>
    </r>
    <r>
      <rPr>
        <b/>
        <sz val="9"/>
        <color rgb="FFFF0000"/>
        <rFont val="Calibri"/>
        <family val="2"/>
      </rPr>
      <t>RED Comments - Coast Guard responsibility</t>
    </r>
  </si>
  <si>
    <t>BRIDGE</t>
  </si>
  <si>
    <t>Waterway</t>
  </si>
  <si>
    <t>Center Channel</t>
  </si>
  <si>
    <t>X = OUT  / O - Positioned                                                Upstream</t>
  </si>
  <si>
    <t>Type</t>
  </si>
  <si>
    <t>VC            HC</t>
  </si>
  <si>
    <t>Margin of Channel</t>
  </si>
  <si>
    <t>Pier Lights</t>
  </si>
  <si>
    <t>Roadway</t>
  </si>
  <si>
    <t>OBS</t>
  </si>
  <si>
    <t>Axis Lights</t>
  </si>
  <si>
    <t>ON-SCENE COMMENTS AND</t>
  </si>
  <si>
    <t>Flow</t>
  </si>
  <si>
    <t>OBSERVATIONS</t>
  </si>
  <si>
    <t>Bridge Diagram (Overhead View)</t>
  </si>
  <si>
    <t>Downstream</t>
  </si>
  <si>
    <t>PAGE TWO</t>
  </si>
  <si>
    <t>Bridge Diagram</t>
  </si>
  <si>
    <t>2015 Pre-Season Meetings and other suggested follow up</t>
  </si>
  <si>
    <t xml:space="preserve">  </t>
  </si>
  <si>
    <t>Aid Established  </t>
  </si>
  <si>
    <t xml:space="preserve">2012-06-18 Paulin, Gilbert J.   </t>
  </si>
  <si>
    <t>14741.36  </t>
  </si>
  <si>
    <t>200100218230  </t>
  </si>
  <si>
    <t xml:space="preserve">41 36 49.40 N </t>
  </si>
  <si>
    <t xml:space="preserve">70 24 00.900 W </t>
  </si>
  <si>
    <t xml:space="preserve">Floating ,Unlighted </t>
  </si>
  <si>
    <t>2 </t>
  </si>
  <si>
    <t xml:space="preserve">Yes </t>
  </si>
  <si>
    <t xml:space="preserve">013-11-08 </t>
  </si>
  <si>
    <t xml:space="preserve">WH-BE-3 </t>
  </si>
  <si>
    <t>Barnstable Harbormaster </t>
  </si>
  <si>
    <t>SEASONAL  </t>
  </si>
  <si>
    <t>06/01 - 11/01 </t>
  </si>
  <si>
    <t xml:space="preserve">2014-08-26 Larkin, Frank   </t>
  </si>
  <si>
    <t>100117306866  </t>
  </si>
  <si>
    <t xml:space="preserve">North Bay No Wake/Speed Sign D   </t>
  </si>
  <si>
    <t xml:space="preserve">41 37 48.90 N </t>
  </si>
  <si>
    <t xml:space="preserve">70 24 35.640 W </t>
  </si>
  <si>
    <t xml:space="preserve">Fixed,Unlighted </t>
  </si>
  <si>
    <t>3 </t>
  </si>
  <si>
    <t xml:space="preserve">No </t>
  </si>
  <si>
    <t>ANNUAL  </t>
  </si>
  <si>
    <t xml:space="preserve">2013-07-07 Nolan, Robert   </t>
  </si>
  <si>
    <t>100117305373  </t>
  </si>
  <si>
    <t xml:space="preserve">North Bay No Wake/Speed Bouy B   </t>
  </si>
  <si>
    <t xml:space="preserve">41 37 50.52 N </t>
  </si>
  <si>
    <t xml:space="preserve">70 24 30.000 W </t>
  </si>
  <si>
    <t>100117305367  </t>
  </si>
  <si>
    <t xml:space="preserve">North Bay No Wake/Speed Bouy A   </t>
  </si>
  <si>
    <t xml:space="preserve">41 37 47.52 N </t>
  </si>
  <si>
    <t xml:space="preserve">70 24 03.000 W </t>
  </si>
  <si>
    <t>100117305360  </t>
  </si>
  <si>
    <t xml:space="preserve">North Bay No PWC/Ski Sign   </t>
  </si>
  <si>
    <t xml:space="preserve">41 38 14.28 N </t>
  </si>
  <si>
    <t xml:space="preserve">70 24 21.720 W </t>
  </si>
  <si>
    <t>14742.70  </t>
  </si>
  <si>
    <t>200100218268  </t>
  </si>
  <si>
    <t xml:space="preserve">North Bay Channel Buoy 5   </t>
  </si>
  <si>
    <t xml:space="preserve">41 42 23.90 N </t>
  </si>
  <si>
    <t xml:space="preserve">69 57 15.100 W </t>
  </si>
  <si>
    <t xml:space="preserve">2014-08-25 Larkin, Frank   </t>
  </si>
  <si>
    <t>100117304970  </t>
  </si>
  <si>
    <t xml:space="preserve">Prince Cove Speed Buoy   </t>
  </si>
  <si>
    <t xml:space="preserve">41 38 57.66 N </t>
  </si>
  <si>
    <t xml:space="preserve">70 24 31.260 W </t>
  </si>
  <si>
    <t xml:space="preserve">2012-08-06 Paulin, Gilbert J.   </t>
  </si>
  <si>
    <t>100117304957  </t>
  </si>
  <si>
    <t xml:space="preserve">West Bay Speed Sign E   </t>
  </si>
  <si>
    <t xml:space="preserve">41 37 11.64 N </t>
  </si>
  <si>
    <t xml:space="preserve">70 23 47.880 W </t>
  </si>
  <si>
    <t>14741.33  </t>
  </si>
  <si>
    <t>200100218228  </t>
  </si>
  <si>
    <t xml:space="preserve">41 36 49.50 N </t>
  </si>
  <si>
    <t xml:space="preserve">70 24 01.600 W </t>
  </si>
  <si>
    <t>14741.30  </t>
  </si>
  <si>
    <t>200100218226  </t>
  </si>
  <si>
    <t xml:space="preserve">41 36 43.90 N </t>
  </si>
  <si>
    <t xml:space="preserve">70 24 01.300 W </t>
  </si>
  <si>
    <t>100117304951  </t>
  </si>
  <si>
    <t xml:space="preserve">West Bay Speed Buoy D   </t>
  </si>
  <si>
    <t xml:space="preserve">41 37 08.22 N </t>
  </si>
  <si>
    <t xml:space="preserve">70 24 01.200 W </t>
  </si>
  <si>
    <t>14742.00  </t>
  </si>
  <si>
    <t>200100218260  </t>
  </si>
  <si>
    <t xml:space="preserve">North Bay Channel Buoy 1   </t>
  </si>
  <si>
    <t xml:space="preserve">41 37 36.60 N </t>
  </si>
  <si>
    <t xml:space="preserve">70 23 43.300 W </t>
  </si>
  <si>
    <t xml:space="preserve">2014-08-06 Larkin, Frank   </t>
  </si>
  <si>
    <t>14741.29  </t>
  </si>
  <si>
    <t>200100218224  </t>
  </si>
  <si>
    <t xml:space="preserve">41 36 47.00 N </t>
  </si>
  <si>
    <t xml:space="preserve">70 24 02.000 W </t>
  </si>
  <si>
    <t>14741.73  </t>
  </si>
  <si>
    <t>200100218258  </t>
  </si>
  <si>
    <t xml:space="preserve">West Bay Inside Buoy 21   </t>
  </si>
  <si>
    <t xml:space="preserve">41 37 13.70 N </t>
  </si>
  <si>
    <t xml:space="preserve">70 23 45.000 W </t>
  </si>
  <si>
    <t>14741.70  </t>
  </si>
  <si>
    <t>200100218256  </t>
  </si>
  <si>
    <t xml:space="preserve">West Bay Inside Buoy 20   </t>
  </si>
  <si>
    <t xml:space="preserve">41 37 09.60 N </t>
  </si>
  <si>
    <t xml:space="preserve">70 23 43.600 W </t>
  </si>
  <si>
    <t>06/01 - 10/01 </t>
  </si>
  <si>
    <t>14741.28  </t>
  </si>
  <si>
    <t>200100218222  </t>
  </si>
  <si>
    <t xml:space="preserve">41 36 37.30 N </t>
  </si>
  <si>
    <t xml:space="preserve">70 24 02.100 W </t>
  </si>
  <si>
    <t xml:space="preserve">2012-08-26 Nolan, Robert   </t>
  </si>
  <si>
    <t>100117304976  </t>
  </si>
  <si>
    <t xml:space="preserve">Marstons Mills River No Wake/Speed Sign   </t>
  </si>
  <si>
    <t>14743.60  </t>
  </si>
  <si>
    <t>200100218280  </t>
  </si>
  <si>
    <t xml:space="preserve">Marstons Mills River Buoy 9   </t>
  </si>
  <si>
    <t xml:space="preserve">41 38 22.90 N </t>
  </si>
  <si>
    <t xml:space="preserve">70 24 18.300 W </t>
  </si>
  <si>
    <t>14743.50  </t>
  </si>
  <si>
    <t>200100218278  </t>
  </si>
  <si>
    <t xml:space="preserve">Marstons Mills River Buoy 7   </t>
  </si>
  <si>
    <t xml:space="preserve">41 38 21.60 N </t>
  </si>
  <si>
    <t xml:space="preserve">2014-08-30 Larkin, Frank   </t>
  </si>
  <si>
    <t>14743.40  </t>
  </si>
  <si>
    <t>200100218276  </t>
  </si>
  <si>
    <t xml:space="preserve">Marstons Mills River Buoy 6   </t>
  </si>
  <si>
    <t xml:space="preserve">41 38 18.80 N </t>
  </si>
  <si>
    <t xml:space="preserve">70 24 20.300 W </t>
  </si>
  <si>
    <t>14743.30  </t>
  </si>
  <si>
    <t>200100218274  </t>
  </si>
  <si>
    <t xml:space="preserve">Marstons Mills River Buoy 4   </t>
  </si>
  <si>
    <t xml:space="preserve">41 38 14.60 N </t>
  </si>
  <si>
    <t xml:space="preserve">70 24 22.400 W </t>
  </si>
  <si>
    <t>14743.20  </t>
  </si>
  <si>
    <t>200100218272  </t>
  </si>
  <si>
    <t xml:space="preserve">Marstons Mills River Buoy 2   </t>
  </si>
  <si>
    <t xml:space="preserve">41 38 08.40 N </t>
  </si>
  <si>
    <t xml:space="preserve">70 24 24.100 W </t>
  </si>
  <si>
    <t>14744.50  </t>
  </si>
  <si>
    <t>200100218292  </t>
  </si>
  <si>
    <t xml:space="preserve">Marstons Mills River Buoy 16   </t>
  </si>
  <si>
    <t xml:space="preserve">41 38 41.70 N </t>
  </si>
  <si>
    <t xml:space="preserve">70 24 32.100 W </t>
  </si>
  <si>
    <t>14744.10  </t>
  </si>
  <si>
    <t>200100218290  </t>
  </si>
  <si>
    <t xml:space="preserve">Marstons Mills River Buoy 15   </t>
  </si>
  <si>
    <t xml:space="preserve">41 38 40.10 N </t>
  </si>
  <si>
    <t xml:space="preserve">70 24 32.600 W </t>
  </si>
  <si>
    <t>14744.00  </t>
  </si>
  <si>
    <t>200100218288  </t>
  </si>
  <si>
    <t xml:space="preserve">Marstons Mills River Buoy 14   </t>
  </si>
  <si>
    <t xml:space="preserve">41 38 37.80 N </t>
  </si>
  <si>
    <t xml:space="preserve">70 24 26.400 W </t>
  </si>
  <si>
    <t>14743.90  </t>
  </si>
  <si>
    <t>200100218286  </t>
  </si>
  <si>
    <t xml:space="preserve">Marstons Mills River Buoy 13   </t>
  </si>
  <si>
    <t xml:space="preserve">41 38 31.30 N </t>
  </si>
  <si>
    <t xml:space="preserve">70 24 22.000 W </t>
  </si>
  <si>
    <t>14743.80  </t>
  </si>
  <si>
    <t>200100218284  </t>
  </si>
  <si>
    <t xml:space="preserve">Marstons Mills River Buoy 12   </t>
  </si>
  <si>
    <t xml:space="preserve">41 38 27.60 N </t>
  </si>
  <si>
    <t xml:space="preserve">70 24 20.700 W </t>
  </si>
  <si>
    <t>14743.70  </t>
  </si>
  <si>
    <t>200100218282  </t>
  </si>
  <si>
    <t xml:space="preserve">Marstons Mills River Buoy 11   </t>
  </si>
  <si>
    <t xml:space="preserve">41 38 24.10 N </t>
  </si>
  <si>
    <t xml:space="preserve">70 24 18.400 W </t>
  </si>
  <si>
    <t>14743.10  </t>
  </si>
  <si>
    <t>200100218270  </t>
  </si>
  <si>
    <t xml:space="preserve">Marstons Mills River Buoy 1   </t>
  </si>
  <si>
    <t xml:space="preserve">41 38 07.60 N </t>
  </si>
  <si>
    <t>14741.69  </t>
  </si>
  <si>
    <t>200100218307  </t>
  </si>
  <si>
    <t xml:space="preserve">West Bay Inside Buoy 19   </t>
  </si>
  <si>
    <t xml:space="preserve">41 37 10.50 N </t>
  </si>
  <si>
    <t xml:space="preserve">70 23 43.800 W </t>
  </si>
  <si>
    <t>14741.66  </t>
  </si>
  <si>
    <t>200100218254  </t>
  </si>
  <si>
    <t xml:space="preserve">West Bay Inside Buoy 18   </t>
  </si>
  <si>
    <t xml:space="preserve">41 37 09.20 N </t>
  </si>
  <si>
    <t xml:space="preserve">70 23 50.000 W </t>
  </si>
  <si>
    <t>14741.63  </t>
  </si>
  <si>
    <t>200100218252  </t>
  </si>
  <si>
    <t xml:space="preserve">West Bay Inside Buoy 17   </t>
  </si>
  <si>
    <t xml:space="preserve">41 37 09.80 N </t>
  </si>
  <si>
    <t xml:space="preserve">70 23 49.800 W </t>
  </si>
  <si>
    <t>14741.60  </t>
  </si>
  <si>
    <t>200100218250  </t>
  </si>
  <si>
    <t xml:space="preserve">West Bay Inside Buoy 16   </t>
  </si>
  <si>
    <t xml:space="preserve">41 37 08.20 N </t>
  </si>
  <si>
    <t xml:space="preserve">70 23 56.600 W </t>
  </si>
  <si>
    <t>14741.59  </t>
  </si>
  <si>
    <t>200100218248  </t>
  </si>
  <si>
    <t xml:space="preserve">West Bay Inside Buoy 15   </t>
  </si>
  <si>
    <t xml:space="preserve">70 23 56.800 W </t>
  </si>
  <si>
    <t>14741.56  </t>
  </si>
  <si>
    <t>200100218246  </t>
  </si>
  <si>
    <t xml:space="preserve">West Bay Inside Buoy 14   </t>
  </si>
  <si>
    <t xml:space="preserve">41 37 05.60 N </t>
  </si>
  <si>
    <t xml:space="preserve">70 23 59.500 W </t>
  </si>
  <si>
    <t>14741.53  </t>
  </si>
  <si>
    <t>200100218244  </t>
  </si>
  <si>
    <t xml:space="preserve">West Bay Inside Buoy 13   </t>
  </si>
  <si>
    <t xml:space="preserve">41 37 06.30 N </t>
  </si>
  <si>
    <t xml:space="preserve">70 24 01.000 W </t>
  </si>
  <si>
    <t>14741.50  </t>
  </si>
  <si>
    <t>200100218242  </t>
  </si>
  <si>
    <t xml:space="preserve">West Bay Inside Buoy 12   </t>
  </si>
  <si>
    <t xml:space="preserve">41 37 02.20 N </t>
  </si>
  <si>
    <t xml:space="preserve">70 24 02.500 W </t>
  </si>
  <si>
    <t>14741.49  </t>
  </si>
  <si>
    <t>200100218240  </t>
  </si>
  <si>
    <t xml:space="preserve">West Bay Inside Buoy 11   </t>
  </si>
  <si>
    <t xml:space="preserve">41 37 01.20 N </t>
  </si>
  <si>
    <t xml:space="preserve">70 24 05.760 W </t>
  </si>
  <si>
    <t>14741.46  </t>
  </si>
  <si>
    <t>200100218238  </t>
  </si>
  <si>
    <t xml:space="preserve">West Bay Inside Buoy 10   </t>
  </si>
  <si>
    <t xml:space="preserve">41 36 57.60 N </t>
  </si>
  <si>
    <t xml:space="preserve">70 24 02.010 W </t>
  </si>
  <si>
    <t>14741.23  </t>
  </si>
  <si>
    <t>200100218220  </t>
  </si>
  <si>
    <t xml:space="preserve">West Bay Inside Buoy 1   </t>
  </si>
  <si>
    <t xml:space="preserve">41 36 37.70 N </t>
  </si>
  <si>
    <t xml:space="preserve">70 24 03.200 W </t>
  </si>
  <si>
    <t>14741.10  </t>
  </si>
  <si>
    <t>200100218539  </t>
  </si>
  <si>
    <t xml:space="preserve">West Bay Entrance Lighted Buoy 6   </t>
  </si>
  <si>
    <t xml:space="preserve">41 36 01.20 N </t>
  </si>
  <si>
    <t xml:space="preserve">70 24 04.300 W </t>
  </si>
  <si>
    <t xml:space="preserve">Floating ,Lighted </t>
  </si>
  <si>
    <t xml:space="preserve">2012-06-17 Nolan, Robert   </t>
  </si>
  <si>
    <t>14741.21  </t>
  </si>
  <si>
    <t>200100219420  </t>
  </si>
  <si>
    <t xml:space="preserve">West Bay Entrance Light   </t>
  </si>
  <si>
    <t xml:space="preserve">41 36 19.00 N </t>
  </si>
  <si>
    <t xml:space="preserve">Fixed,Lighted </t>
  </si>
  <si>
    <t>14741.19  </t>
  </si>
  <si>
    <t>200100218216  </t>
  </si>
  <si>
    <t xml:space="preserve">West Bay Entrance Buoy 9   </t>
  </si>
  <si>
    <t xml:space="preserve">41 36 08.20 N </t>
  </si>
  <si>
    <t xml:space="preserve">70 24 05.900 W </t>
  </si>
  <si>
    <t xml:space="preserve">2013-06-17 Paulin, Gilbert J.   </t>
  </si>
  <si>
    <t>14741.16  </t>
  </si>
  <si>
    <t>200100218214  </t>
  </si>
  <si>
    <t xml:space="preserve">West Bay Entrance Buoy 8   </t>
  </si>
  <si>
    <t xml:space="preserve">41 36 06.00 N </t>
  </si>
  <si>
    <t xml:space="preserve">70 24 03.600 W </t>
  </si>
  <si>
    <t>14741.13  </t>
  </si>
  <si>
    <t>200100218212  </t>
  </si>
  <si>
    <t xml:space="preserve">West Bay Entrance Buoy 7   </t>
  </si>
  <si>
    <t xml:space="preserve">70 24 06.000 W </t>
  </si>
  <si>
    <t>14741.00  </t>
  </si>
  <si>
    <t>200100218210  </t>
  </si>
  <si>
    <t xml:space="preserve">West Bay Entrance Buoy 5   </t>
  </si>
  <si>
    <t xml:space="preserve">41 36 00.60 N </t>
  </si>
  <si>
    <t>14741.20  </t>
  </si>
  <si>
    <t>200100218218  </t>
  </si>
  <si>
    <t xml:space="preserve">West Bay Entrance Buoy 10   </t>
  </si>
  <si>
    <t xml:space="preserve">41 36 08.70 N </t>
  </si>
  <si>
    <t xml:space="preserve">70 24 03.900 W </t>
  </si>
  <si>
    <t>14742.10  </t>
  </si>
  <si>
    <t>200100218262  </t>
  </si>
  <si>
    <t xml:space="preserve">North Bay Channel Buoy 2   </t>
  </si>
  <si>
    <t xml:space="preserve">41 37 35.50 N </t>
  </si>
  <si>
    <t xml:space="preserve">70 24 43.300 W </t>
  </si>
  <si>
    <t>14742.30  </t>
  </si>
  <si>
    <t>200100218264  </t>
  </si>
  <si>
    <t xml:space="preserve">North Bay Channel Buoy 3   </t>
  </si>
  <si>
    <t xml:space="preserve">41 37 43.80 N </t>
  </si>
  <si>
    <t xml:space="preserve">70 23 53.700 W </t>
  </si>
  <si>
    <t>14742.50  </t>
  </si>
  <si>
    <t>200100218266  </t>
  </si>
  <si>
    <t xml:space="preserve">North Bay Channel Buoy 4   </t>
  </si>
  <si>
    <t xml:space="preserve">41 37 47.70 N </t>
  </si>
  <si>
    <t xml:space="preserve">70 24 01.800 W </t>
  </si>
  <si>
    <t>100117304941  </t>
  </si>
  <si>
    <t xml:space="preserve">West Bay Speed Buoy C   </t>
  </si>
  <si>
    <t xml:space="preserve">41 36 53.76 N </t>
  </si>
  <si>
    <t xml:space="preserve">70 24 04.440 W </t>
  </si>
  <si>
    <t>100117304938  </t>
  </si>
  <si>
    <t xml:space="preserve">West Bay Speed Buoy B   </t>
  </si>
  <si>
    <t xml:space="preserve">41 36 40.50 N </t>
  </si>
  <si>
    <t xml:space="preserve">70 24 00.600 W </t>
  </si>
  <si>
    <t>05/01 - 11/01 </t>
  </si>
  <si>
    <t>100117304927  </t>
  </si>
  <si>
    <t xml:space="preserve">West Bay Speed Buoy A   </t>
  </si>
  <si>
    <t xml:space="preserve">41 36 36.84 N </t>
  </si>
  <si>
    <t xml:space="preserve">70 24 05.640 W </t>
  </si>
  <si>
    <t>14741.43  </t>
  </si>
  <si>
    <t xml:space="preserve">41 36 57.90 N </t>
  </si>
  <si>
    <t xml:space="preserve">70 24 02.800 W </t>
  </si>
  <si>
    <t xml:space="preserve">2014-08-27 Larkin, Frank   </t>
  </si>
  <si>
    <t>100117305383  </t>
  </si>
  <si>
    <t xml:space="preserve">North Bay No Wake/Speed Sign C   </t>
  </si>
  <si>
    <t>14741.39  </t>
  </si>
  <si>
    <t>200100218232  </t>
  </si>
  <si>
    <t xml:space="preserve">41 36 53.00 N </t>
  </si>
  <si>
    <t>14741.40  </t>
  </si>
  <si>
    <t>200100218234  </t>
  </si>
  <si>
    <t xml:space="preserve">41 36 53.10 N </t>
  </si>
  <si>
    <t xml:space="preserve">70 24 01.500 W </t>
  </si>
  <si>
    <t>SEQ</t>
  </si>
  <si>
    <t xml:space="preserve">West Bay Inside Buoy  2   </t>
  </si>
  <si>
    <t xml:space="preserve">West Bay Inside Buoy  3   </t>
  </si>
  <si>
    <t xml:space="preserve">West Bay Inside Buoy  4   </t>
  </si>
  <si>
    <t xml:space="preserve">West Bay Inside Buoy  5   </t>
  </si>
  <si>
    <t xml:space="preserve">West Bay Inside Buoy  6   </t>
  </si>
  <si>
    <t xml:space="preserve">West Bay Inside Buoy  7   </t>
  </si>
  <si>
    <t xml:space="preserve">West Bay Inside Buoy  8   </t>
  </si>
  <si>
    <t xml:space="preserve">West Bay Inside Buoy  9   </t>
  </si>
  <si>
    <t>GREEN CAN</t>
  </si>
  <si>
    <t>Not Lighted</t>
  </si>
  <si>
    <t>50 feet</t>
  </si>
  <si>
    <t>RED NUN</t>
  </si>
  <si>
    <t>25 feet</t>
  </si>
  <si>
    <t>500 feet</t>
  </si>
  <si>
    <t>White w. ORA Bands</t>
  </si>
  <si>
    <t>50 FEET</t>
  </si>
  <si>
    <t>White w. ORA Bands.</t>
  </si>
  <si>
    <t>500 FEET</t>
  </si>
  <si>
    <t>50 ffeet</t>
  </si>
  <si>
    <t>GEEN CAN</t>
  </si>
  <si>
    <t>Has Photo</t>
  </si>
  <si>
    <t>Fl R 4s</t>
  </si>
  <si>
    <t>Fl R 2.5s</t>
  </si>
  <si>
    <t>ACTION</t>
  </si>
  <si>
    <t>DURATION</t>
  </si>
  <si>
    <t>SEASONAL</t>
  </si>
  <si>
    <t>6/1 - 11/1</t>
  </si>
  <si>
    <t>North / West Bays / Marstens Mills River</t>
  </si>
  <si>
    <t>41-36-02.220</t>
  </si>
  <si>
    <t>41-36-02.340</t>
  </si>
  <si>
    <t>41-36-06.720</t>
  </si>
  <si>
    <t>070-24-04.020</t>
  </si>
  <si>
    <t>41-36-20.139</t>
  </si>
  <si>
    <t>070-24-02.720</t>
  </si>
  <si>
    <t>070-24-02.147</t>
  </si>
  <si>
    <t xml:space="preserve">North Bay Channel Buoy 21   </t>
  </si>
  <si>
    <t xml:space="preserve">North Bay Channel Buoy 22  </t>
  </si>
  <si>
    <t xml:space="preserve">North Bay Channel Buoy 23   </t>
  </si>
  <si>
    <t xml:space="preserve">North Bay Channel Buoy 25   </t>
  </si>
  <si>
    <t>North Bay Channel Buoy 26</t>
  </si>
  <si>
    <t xml:space="preserve">GREEN CAN </t>
  </si>
  <si>
    <t xml:space="preserve">RED NUN </t>
  </si>
  <si>
    <t xml:space="preserve">North Bay No Wake / Speed Bouy A   </t>
  </si>
  <si>
    <t xml:space="preserve">North Bay No Wake / Speed Sign D   </t>
  </si>
  <si>
    <t xml:space="preserve">North Bay No Wake  / Speed Sign C   </t>
  </si>
  <si>
    <t xml:space="preserve">North Bay No Wake / Speed Bouy B   </t>
  </si>
  <si>
    <t>41 38 14.430</t>
  </si>
  <si>
    <t xml:space="preserve">70 24 21.766 </t>
  </si>
  <si>
    <t>41-37-48.382</t>
  </si>
  <si>
    <t>070-24-01.368</t>
  </si>
  <si>
    <t>41-37-48.890</t>
  </si>
  <si>
    <t>41-38-09.440</t>
  </si>
  <si>
    <t>070-24-24.705</t>
  </si>
  <si>
    <t xml:space="preserve">Marstons Mills River No Wake / Speed Sign   </t>
  </si>
  <si>
    <t>VERIFY</t>
  </si>
  <si>
    <t>41-38-18.500</t>
  </si>
  <si>
    <t>070-24-20.869</t>
  </si>
  <si>
    <t>41-38-22.190</t>
  </si>
  <si>
    <t xml:space="preserve">70 24 18.230 W </t>
  </si>
  <si>
    <t>GREEEN CAN</t>
  </si>
  <si>
    <t>41-38-23.437</t>
  </si>
  <si>
    <t>070-24-17.809</t>
  </si>
  <si>
    <t>070-24-21.113</t>
  </si>
  <si>
    <t>41-38-28.087</t>
  </si>
  <si>
    <t>41-38-31.660</t>
  </si>
  <si>
    <t>070-24-22.202</t>
  </si>
  <si>
    <t>41-38-39.064</t>
  </si>
  <si>
    <t>070-24-26.823</t>
  </si>
  <si>
    <t>41-38-40.914</t>
  </si>
  <si>
    <t>070-24-32.434</t>
  </si>
  <si>
    <t>41 38 41.678</t>
  </si>
  <si>
    <t>070 24 31.806</t>
  </si>
  <si>
    <t>White w ORA Bands</t>
  </si>
  <si>
    <t>unaut</t>
  </si>
  <si>
    <t>TOTAL</t>
  </si>
  <si>
    <t>PHOTOS</t>
  </si>
  <si>
    <t>RED</t>
  </si>
  <si>
    <t>On monopole</t>
  </si>
  <si>
    <t xml:space="preserve">White w. ORA Bands </t>
  </si>
  <si>
    <t>POS'N UPD 2015 BY HARBORMASTER                                                 PLOTS AT THE NORTH END OF COTUIT HARBOR.</t>
  </si>
  <si>
    <t>RED CAN</t>
  </si>
  <si>
    <t>CHECK</t>
  </si>
  <si>
    <t>Cape Cod, MA</t>
  </si>
  <si>
    <t>HMRAP RUN BE-3</t>
  </si>
  <si>
    <t xml:space="preserve">OBS </t>
  </si>
  <si>
    <t>070-24-07.380</t>
  </si>
  <si>
    <t>2016 HMRAP, WP PER HM</t>
  </si>
  <si>
    <t>070-24.123</t>
  </si>
  <si>
    <t>WP</t>
  </si>
  <si>
    <t>PROCESSED TO DATE</t>
  </si>
  <si>
    <t>41-36-06.400</t>
  </si>
  <si>
    <t>070-24-06.100</t>
  </si>
  <si>
    <t>070-24-03.700</t>
  </si>
  <si>
    <t>41-36-13.100</t>
  </si>
  <si>
    <t>070-24-05.800</t>
  </si>
  <si>
    <t>41-36-13.400</t>
  </si>
  <si>
    <t>070-24-03.300</t>
  </si>
  <si>
    <t>41-36.223</t>
  </si>
  <si>
    <t>070-24.055</t>
  </si>
  <si>
    <t>070-24.045</t>
  </si>
  <si>
    <t>41-36-38.900</t>
  </si>
  <si>
    <t>070-24-03.000</t>
  </si>
  <si>
    <t>070-24-02.100</t>
  </si>
  <si>
    <t>WEST BAY SPEED SIGN A</t>
  </si>
  <si>
    <t>NOT IN LIGHT LIST</t>
  </si>
  <si>
    <t>41-36-20.300</t>
  </si>
  <si>
    <t>41-36.338</t>
  </si>
  <si>
    <t>41-36-46.900</t>
  </si>
  <si>
    <t>070-24-01.900</t>
  </si>
  <si>
    <t>41-37-06.500</t>
  </si>
  <si>
    <t>41-36.648</t>
  </si>
  <si>
    <t>070-24.035</t>
  </si>
  <si>
    <t>41-37.108</t>
  </si>
  <si>
    <t>41-36-46.700</t>
  </si>
  <si>
    <t>070-24-00.700</t>
  </si>
  <si>
    <t>41-36-52.100</t>
  </si>
  <si>
    <t>070-24-02.000</t>
  </si>
  <si>
    <t>41-36-51.800</t>
  </si>
  <si>
    <t>070-24-01.200</t>
  </si>
  <si>
    <t>41-36-55.200</t>
  </si>
  <si>
    <t>070-24-02.300</t>
  </si>
  <si>
    <t>41-36-55.400</t>
  </si>
  <si>
    <t>070-24-01.500</t>
  </si>
  <si>
    <t>41-37-01.500</t>
  </si>
  <si>
    <t>41-37-05.300</t>
  </si>
  <si>
    <t>070-24-02.400</t>
  </si>
  <si>
    <t>41-37-04.600</t>
  </si>
  <si>
    <t>070-24-01.600</t>
  </si>
  <si>
    <t>41-37-07.500</t>
  </si>
  <si>
    <t>070-24-00.100</t>
  </si>
  <si>
    <t>41-37-09.500</t>
  </si>
  <si>
    <t>070-23-57.000</t>
  </si>
  <si>
    <t>41-37-09.700</t>
  </si>
  <si>
    <t>070-23-57.200</t>
  </si>
  <si>
    <t>41-37.162</t>
  </si>
  <si>
    <t>070-23.953</t>
  </si>
  <si>
    <t>41-37.158</t>
  </si>
  <si>
    <t>070-23.950</t>
  </si>
  <si>
    <t>41-37.125</t>
  </si>
  <si>
    <t>070-24.002</t>
  </si>
  <si>
    <t>41-37.088</t>
  </si>
  <si>
    <t>070-24.040</t>
  </si>
  <si>
    <t>41-37.028</t>
  </si>
  <si>
    <t>070-24.036</t>
  </si>
  <si>
    <t>41-37.025</t>
  </si>
  <si>
    <t>41-36.923</t>
  </si>
  <si>
    <t>070-24.025</t>
  </si>
  <si>
    <t>41-36.920</t>
  </si>
  <si>
    <t>070-24.038</t>
  </si>
  <si>
    <t>41-36.863</t>
  </si>
  <si>
    <t>070-24.020</t>
  </si>
  <si>
    <t>41-36.868</t>
  </si>
  <si>
    <t>070-24.033</t>
  </si>
  <si>
    <t>41-36.778</t>
  </si>
  <si>
    <t>070-24.070</t>
  </si>
  <si>
    <t>41-37-08.500</t>
  </si>
  <si>
    <t>070-23-56.500</t>
  </si>
  <si>
    <t>070-23-51.900</t>
  </si>
  <si>
    <t>41-37-09.100</t>
  </si>
  <si>
    <t>070-23-51.700</t>
  </si>
  <si>
    <t>41-37-10.000</t>
  </si>
  <si>
    <t>070-23-44.400</t>
  </si>
  <si>
    <t>070-23-43.000</t>
  </si>
  <si>
    <t>41-37-13.100</t>
  </si>
  <si>
    <t>070-23-45.100</t>
  </si>
  <si>
    <t>41-37.218</t>
  </si>
  <si>
    <t>070-23.740</t>
  </si>
  <si>
    <t>070-23.865</t>
  </si>
  <si>
    <t>41-37-48.700</t>
  </si>
  <si>
    <t>41-37-48.100</t>
  </si>
  <si>
    <t>070-24-03.500</t>
  </si>
  <si>
    <t>41-37-41.100</t>
  </si>
  <si>
    <t>070-24-49.300</t>
  </si>
  <si>
    <t>41-37-37.500</t>
  </si>
  <si>
    <t>070-23-45.600</t>
  </si>
  <si>
    <t>070-24-25.500</t>
  </si>
  <si>
    <t>41-42-35.700</t>
  </si>
  <si>
    <t>070-23-42.900</t>
  </si>
  <si>
    <t>070-24.050</t>
  </si>
  <si>
    <t>070-24.058</t>
  </si>
  <si>
    <t>41-37.625</t>
  </si>
  <si>
    <t>070-23.760</t>
  </si>
  <si>
    <t>070-24.425</t>
  </si>
  <si>
    <t>41-42.595</t>
  </si>
  <si>
    <t>070-23.715</t>
  </si>
  <si>
    <t>41-38-08.400</t>
  </si>
  <si>
    <t>070-24-24.500</t>
  </si>
  <si>
    <t>070-24-23.700</t>
  </si>
  <si>
    <t>41-38.138</t>
  </si>
  <si>
    <t>070-24.395</t>
  </si>
  <si>
    <t>41-38.140</t>
  </si>
  <si>
    <t>070-24.408</t>
  </si>
  <si>
    <t>41-38-08.100</t>
  </si>
  <si>
    <t>070-24-23.800</t>
  </si>
  <si>
    <t>41-38-14.300</t>
  </si>
  <si>
    <t>070-24-22.500</t>
  </si>
  <si>
    <t>41-38-24.500</t>
  </si>
  <si>
    <t>070-24-18.600</t>
  </si>
  <si>
    <t>41-38.693</t>
  </si>
  <si>
    <t>41-38.408</t>
  </si>
  <si>
    <t>070-24.310</t>
  </si>
  <si>
    <t>070-24.303</t>
  </si>
  <si>
    <t>41-38.238</t>
  </si>
  <si>
    <t>070-24.375</t>
  </si>
  <si>
    <t>41-38.135</t>
  </si>
  <si>
    <t>070.24.593</t>
  </si>
  <si>
    <t>070-24-35.588</t>
  </si>
  <si>
    <t>41 38 41.600</t>
  </si>
  <si>
    <t>070 24 31.900</t>
  </si>
  <si>
    <t>2016 HMRAP REPORT, OFF STA - POSN UPD - WP</t>
  </si>
  <si>
    <t>41 38 08.300</t>
  </si>
  <si>
    <t>2016 HMRAP, OFF STA - POSN UPD - WP</t>
  </si>
  <si>
    <t>2016 HMRAP, 43.6 FEET OFF - WP</t>
  </si>
  <si>
    <t>2016 HMRAP REPORT, 0.1 FEET OFF - WP</t>
  </si>
  <si>
    <t>2016 HMRAP REPORT, 20.4 FEET OFF - WP</t>
  </si>
  <si>
    <t>2016 HMRAP REPORT, 38 FEET OFF, WP.</t>
  </si>
  <si>
    <t>2016 HMRAP REPORT, 59 FEET OFF STA - POSN UPD - WP</t>
  </si>
  <si>
    <t>41-36.218</t>
  </si>
  <si>
    <t>41-37-01.700</t>
  </si>
  <si>
    <t>2016 HMRAP, POSN UPD - WP</t>
  </si>
  <si>
    <t>PMT</t>
  </si>
  <si>
    <t>LL</t>
  </si>
  <si>
    <t>CHT</t>
  </si>
  <si>
    <t>41-37-48.000</t>
  </si>
  <si>
    <t>2016 HMRAP REPORT, IT IS A SIGN - OFF STA - POSN UPD - WP</t>
  </si>
  <si>
    <t>2016 HMRAP REPORT, OFF STA - POSN UPD -WP</t>
  </si>
  <si>
    <t>PLAN</t>
  </si>
  <si>
    <t>BARNSTABLE</t>
  </si>
  <si>
    <t>WP No.</t>
  </si>
  <si>
    <t>POSN OFF</t>
  </si>
  <si>
    <t>VER</t>
  </si>
  <si>
    <t>CHK</t>
  </si>
  <si>
    <t>PHO</t>
  </si>
  <si>
    <t>LAST  STATUS</t>
  </si>
  <si>
    <t>2015 report, WP, POS'N UP'D.                                                    2016 HMRAP CHECK, WP</t>
  </si>
  <si>
    <t>070-23-47.748</t>
  </si>
  <si>
    <t>41-37-11.743</t>
  </si>
  <si>
    <t>41-37.195</t>
  </si>
  <si>
    <t>070-24.795</t>
  </si>
  <si>
    <t>41-36.037</t>
  </si>
  <si>
    <t>41-36.039</t>
  </si>
  <si>
    <t>070-24-03.900</t>
  </si>
  <si>
    <t>070-24.065</t>
  </si>
  <si>
    <t>41-36.106</t>
  </si>
  <si>
    <t>070-24.101</t>
  </si>
  <si>
    <t>41-36.112</t>
  </si>
  <si>
    <t>2016 HMRAP, 18.3 FEET OFF, posn upd'd</t>
  </si>
  <si>
    <t>070-24.096</t>
  </si>
  <si>
    <t>41-36.335</t>
  </si>
  <si>
    <t>2016 HMRAP CHECK,  WP</t>
  </si>
  <si>
    <t>LIGHT</t>
  </si>
  <si>
    <t>2016 HMRAP RPT, OFF STA - POSN UPD - WP</t>
  </si>
  <si>
    <t>070-24.011</t>
  </si>
  <si>
    <t>41-36.781</t>
  </si>
  <si>
    <t>070-24.031</t>
  </si>
  <si>
    <t>070-24.061</t>
  </si>
  <si>
    <t>41-37.076</t>
  </si>
  <si>
    <t>070-24.026</t>
  </si>
  <si>
    <t>41-37.161</t>
  </si>
  <si>
    <t>41-37.141</t>
  </si>
  <si>
    <t>070-23.941</t>
  </si>
  <si>
    <t>41-37.151</t>
  </si>
  <si>
    <t>070-23.861</t>
  </si>
  <si>
    <t>41-37.166</t>
  </si>
  <si>
    <t>070-23.716</t>
  </si>
  <si>
    <t>070-23.751</t>
  </si>
  <si>
    <t>41-37.811</t>
  </si>
  <si>
    <t>41-37.801</t>
  </si>
  <si>
    <t>41-37.683</t>
  </si>
  <si>
    <t>070-23.821</t>
  </si>
  <si>
    <t xml:space="preserve">2013 report, WP.                                                                                          2015 recheck, WP.           </t>
  </si>
  <si>
    <t>41-37.800</t>
  </si>
  <si>
    <t>41-37.802</t>
  </si>
  <si>
    <t>070-24.022</t>
  </si>
  <si>
    <t xml:space="preserve">2015 RPT, WP, POS'N UP'D.           </t>
  </si>
  <si>
    <t>41-38.240</t>
  </si>
  <si>
    <t>070-24.362</t>
  </si>
  <si>
    <t>41-37.814</t>
  </si>
  <si>
    <t>070-24.396</t>
  </si>
  <si>
    <t>41-38.308</t>
  </si>
  <si>
    <t>070-24.347</t>
  </si>
  <si>
    <t>2015 report, POS'N UP'D.                                                                      2016 HMRAP CHECK -  42.8 FEET OFF - WP</t>
  </si>
  <si>
    <t>41-38.369</t>
  </si>
  <si>
    <t>41-38.390</t>
  </si>
  <si>
    <t>070-24.296</t>
  </si>
  <si>
    <t>HAS PHOTO</t>
  </si>
  <si>
    <t>41-38.468</t>
  </si>
  <si>
    <t>070-24.351</t>
  </si>
  <si>
    <t>2015 report, POS'N UP'D.                                                                         2016 HMRAP CHECK, 13.6 FEET OFF - WP</t>
  </si>
  <si>
    <t>41-38.527</t>
  </si>
  <si>
    <t>070-24.370</t>
  </si>
  <si>
    <t>41-38-651</t>
  </si>
  <si>
    <t>070-24.447</t>
  </si>
  <si>
    <t>41-38.681</t>
  </si>
  <si>
    <t>070-24.540</t>
  </si>
  <si>
    <t>2016 HMRAP, 44.7 FEET OFF - WP</t>
  </si>
  <si>
    <t>41-38.694</t>
  </si>
  <si>
    <t>070-24.530</t>
  </si>
  <si>
    <t>070-24.531</t>
  </si>
  <si>
    <r>
      <t xml:space="preserve">PAGE 1 - 2017 ASSIGNMENTS - </t>
    </r>
    <r>
      <rPr>
        <b/>
        <u/>
        <sz val="12"/>
        <rFont val="Calibri"/>
        <family val="2"/>
        <scheme val="minor"/>
      </rPr>
      <t>ITEMS 1, 3, 4</t>
    </r>
    <r>
      <rPr>
        <b/>
        <sz val="14"/>
        <rFont val="Calibri"/>
        <family val="2"/>
        <scheme val="minor"/>
      </rPr>
      <t xml:space="preserve"> - </t>
    </r>
    <r>
      <rPr>
        <b/>
        <sz val="11"/>
        <color rgb="FF0000CC"/>
        <rFont val="Calibri"/>
        <family val="2"/>
        <scheme val="minor"/>
      </rPr>
      <t>Take photos and send to the DSO-NS.</t>
    </r>
  </si>
  <si>
    <r>
      <t xml:space="preserve">PAGE 2 - 2017 ASSIGNMENTS - </t>
    </r>
    <r>
      <rPr>
        <b/>
        <u/>
        <sz val="12"/>
        <rFont val="Calibri"/>
        <family val="2"/>
        <scheme val="minor"/>
      </rPr>
      <t>ITEMS 7, 8, 11 and 12 -</t>
    </r>
    <r>
      <rPr>
        <b/>
        <sz val="14"/>
        <rFont val="Calibri"/>
        <family val="2"/>
        <scheme val="minor"/>
      </rPr>
      <t xml:space="preserve"> </t>
    </r>
    <r>
      <rPr>
        <b/>
        <sz val="11"/>
        <color rgb="FF0000CC"/>
        <rFont val="Calibri"/>
        <family val="2"/>
        <scheme val="minor"/>
      </rPr>
      <t>Take photos and send them to the DSO-NS.</t>
    </r>
  </si>
  <si>
    <r>
      <t>PAGE 3 - 2017 ASSIGNMENTS -</t>
    </r>
    <r>
      <rPr>
        <b/>
        <u/>
        <sz val="12"/>
        <rFont val="Calibri"/>
        <family val="2"/>
        <scheme val="minor"/>
      </rPr>
      <t xml:space="preserve"> ITEMS 14, 15 and 16 </t>
    </r>
    <r>
      <rPr>
        <b/>
        <sz val="14"/>
        <rFont val="Calibri"/>
        <family val="2"/>
        <scheme val="minor"/>
      </rPr>
      <t xml:space="preserve">- </t>
    </r>
    <r>
      <rPr>
        <b/>
        <sz val="11"/>
        <color rgb="FF0000CC"/>
        <rFont val="Calibri"/>
        <family val="2"/>
        <scheme val="minor"/>
      </rPr>
      <t>Take photos and send to the DSO-NS.</t>
    </r>
  </si>
  <si>
    <r>
      <t xml:space="preserve">PAGE 4 - 2017 ASSIGNMENTS - </t>
    </r>
    <r>
      <rPr>
        <b/>
        <u/>
        <sz val="12"/>
        <rFont val="Calibri"/>
        <family val="2"/>
        <scheme val="minor"/>
      </rPr>
      <t>ITEMS 19, 22, 23  and 24</t>
    </r>
    <r>
      <rPr>
        <b/>
        <sz val="14"/>
        <rFont val="Calibri"/>
        <family val="2"/>
        <scheme val="minor"/>
      </rPr>
      <t xml:space="preserve"> - </t>
    </r>
    <r>
      <rPr>
        <b/>
        <sz val="11"/>
        <color rgb="FF0000CC"/>
        <rFont val="Calibri"/>
        <family val="2"/>
        <scheme val="minor"/>
      </rPr>
      <t>Take photos and send them to the DSO-NS.</t>
    </r>
  </si>
  <si>
    <r>
      <t xml:space="preserve">PAGE 5 - 2017 ASSIGNMENTS - </t>
    </r>
    <r>
      <rPr>
        <b/>
        <u/>
        <sz val="12"/>
        <rFont val="Calibri"/>
        <family val="2"/>
        <scheme val="minor"/>
      </rPr>
      <t>ITEMS 25 thru 30</t>
    </r>
    <r>
      <rPr>
        <b/>
        <sz val="14"/>
        <rFont val="Calibri"/>
        <family val="2"/>
        <scheme val="minor"/>
      </rPr>
      <t xml:space="preserve"> - </t>
    </r>
    <r>
      <rPr>
        <b/>
        <sz val="11"/>
        <color rgb="FF0000CC"/>
        <rFont val="Calibri"/>
        <family val="2"/>
        <scheme val="minor"/>
      </rPr>
      <t>Take photos and send them to the DSO-NS.</t>
    </r>
  </si>
  <si>
    <r>
      <t xml:space="preserve">PAGE 6 - 2017 ASSIGNMENTS - </t>
    </r>
    <r>
      <rPr>
        <b/>
        <u/>
        <sz val="12"/>
        <rFont val="Calibri"/>
        <family val="2"/>
        <scheme val="minor"/>
      </rPr>
      <t xml:space="preserve">ITEMS 31 thru 34 </t>
    </r>
    <r>
      <rPr>
        <b/>
        <sz val="14"/>
        <rFont val="Calibri"/>
        <family val="2"/>
        <scheme val="minor"/>
      </rPr>
      <t xml:space="preserve">- </t>
    </r>
    <r>
      <rPr>
        <b/>
        <sz val="11"/>
        <color rgb="FF0000CC"/>
        <rFont val="Calibri"/>
        <family val="2"/>
        <scheme val="minor"/>
      </rPr>
      <t>Take photos and send them to the DSO-NS.</t>
    </r>
  </si>
  <si>
    <t>PHASE 5</t>
  </si>
  <si>
    <t>MARSTONS MILLS RIVER</t>
  </si>
  <si>
    <r>
      <t xml:space="preserve">PAGE 7 - 2017 ASSIGNMENTS - </t>
    </r>
    <r>
      <rPr>
        <b/>
        <u/>
        <sz val="12"/>
        <rFont val="Calibri"/>
        <family val="2"/>
        <scheme val="minor"/>
      </rPr>
      <t>ITEM 38 and 40</t>
    </r>
    <r>
      <rPr>
        <b/>
        <sz val="14"/>
        <rFont val="Calibri"/>
        <family val="2"/>
        <scheme val="minor"/>
      </rPr>
      <t xml:space="preserve"> - </t>
    </r>
    <r>
      <rPr>
        <b/>
        <sz val="11"/>
        <color rgb="FF0000CC"/>
        <rFont val="Calibri"/>
        <family val="2"/>
        <scheme val="minor"/>
      </rPr>
      <t>Verify and attach photos.</t>
    </r>
    <r>
      <rPr>
        <b/>
        <sz val="14"/>
        <rFont val="Calibri"/>
        <family val="2"/>
        <scheme val="minor"/>
      </rPr>
      <t xml:space="preserve">   </t>
    </r>
    <r>
      <rPr>
        <b/>
        <u/>
        <sz val="12"/>
        <rFont val="Calibri"/>
        <family val="2"/>
        <scheme val="minor"/>
      </rPr>
      <t xml:space="preserve">ITEMS 37, 38, 39 and 40 </t>
    </r>
    <r>
      <rPr>
        <b/>
        <sz val="14"/>
        <rFont val="Calibri"/>
        <family val="2"/>
        <scheme val="minor"/>
      </rPr>
      <t xml:space="preserve">- </t>
    </r>
    <r>
      <rPr>
        <b/>
        <sz val="11"/>
        <color rgb="FF0000CC"/>
        <rFont val="Calibri"/>
        <family val="2"/>
        <scheme val="minor"/>
      </rPr>
      <t>Take photos and send to the DSO-NS.</t>
    </r>
  </si>
  <si>
    <r>
      <t xml:space="preserve">PAGE 8 - 2017 ASSIGNMENTS - </t>
    </r>
    <r>
      <rPr>
        <b/>
        <u/>
        <sz val="12"/>
        <rFont val="Calibri"/>
        <family val="2"/>
        <scheme val="minor"/>
      </rPr>
      <t xml:space="preserve">ITEMS 41, 42, 43, 45 thru 46 </t>
    </r>
    <r>
      <rPr>
        <b/>
        <sz val="14"/>
        <rFont val="Calibri"/>
        <family val="2"/>
        <scheme val="minor"/>
      </rPr>
      <t>-</t>
    </r>
    <r>
      <rPr>
        <b/>
        <sz val="11"/>
        <color rgb="FF0000CC"/>
        <rFont val="Calibri"/>
        <family val="2"/>
        <scheme val="minor"/>
      </rPr>
      <t xml:space="preserve"> Take photos of these five aids and send to the DSO-NS.</t>
    </r>
  </si>
  <si>
    <r>
      <t xml:space="preserve">PAGE 9 - 2017 ASSIGNMENTS - </t>
    </r>
    <r>
      <rPr>
        <b/>
        <u/>
        <sz val="12"/>
        <rFont val="Calibri"/>
        <family val="2"/>
        <scheme val="minor"/>
      </rPr>
      <t xml:space="preserve">ITEMS 47 thru 52 </t>
    </r>
    <r>
      <rPr>
        <b/>
        <sz val="14"/>
        <rFont val="Calibri"/>
        <family val="2"/>
        <scheme val="minor"/>
      </rPr>
      <t>-</t>
    </r>
    <r>
      <rPr>
        <b/>
        <sz val="11"/>
        <color rgb="FF0000CC"/>
        <rFont val="Calibri"/>
        <family val="2"/>
        <scheme val="minor"/>
      </rPr>
      <t xml:space="preserve"> Take photos of these six aids and send to the DSO-NS.</t>
    </r>
  </si>
  <si>
    <r>
      <t xml:space="preserve">PAGE 10 - 2017 ASSIGNMENTS - </t>
    </r>
    <r>
      <rPr>
        <b/>
        <sz val="11"/>
        <color rgb="FF0000CC"/>
        <rFont val="Calibri"/>
        <family val="2"/>
        <scheme val="minor"/>
      </rPr>
      <t>None on this page.</t>
    </r>
  </si>
  <si>
    <t>HMRAP RUN BE-3                          BARNSTABLE HARBORMASTER</t>
  </si>
  <si>
    <t>VERIFY in 2018</t>
  </si>
  <si>
    <r>
      <t xml:space="preserve">NOT SCHED  </t>
    </r>
    <r>
      <rPr>
        <sz val="10"/>
        <rFont val="Calibri"/>
        <family val="2"/>
        <scheme val="minor"/>
      </rPr>
      <t>Sanity check only in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</si>
</sst>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[$-409]mmm\-yy;@"/>
  </numFmts>
  <fonts count="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sz val="6"/>
      <color rgb="FF0000CC"/>
      <name val="Calibri"/>
      <family val="2"/>
      <scheme val="minor"/>
    </font>
    <font>
      <sz val="6"/>
      <name val="Calibri"/>
      <family val="2"/>
      <scheme val="minor"/>
    </font>
    <font>
      <b/>
      <sz val="9"/>
      <name val="Arial"/>
      <family val="2"/>
    </font>
    <font>
      <b/>
      <sz val="6"/>
      <color theme="6" tint="-0.499984740745262"/>
      <name val="Arial Black"/>
      <family val="2"/>
    </font>
    <font>
      <b/>
      <sz val="6"/>
      <name val="Arial Black"/>
      <family val="2"/>
    </font>
    <font>
      <b/>
      <sz val="6"/>
      <color rgb="FFFF0000"/>
      <name val="Arial Black"/>
      <family val="2"/>
    </font>
    <font>
      <b/>
      <sz val="6"/>
      <color rgb="FF0000CC"/>
      <name val="Arial Black"/>
      <family val="2"/>
    </font>
    <font>
      <b/>
      <sz val="6"/>
      <color rgb="FFFF0000"/>
      <name val="Calibri"/>
      <family val="2"/>
      <scheme val="minor"/>
    </font>
    <font>
      <b/>
      <sz val="6"/>
      <color rgb="FF0000CC"/>
      <name val="Calibri"/>
      <family val="2"/>
      <scheme val="minor"/>
    </font>
    <font>
      <b/>
      <sz val="6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CC"/>
      <name val="Calibri"/>
      <family val="2"/>
    </font>
    <font>
      <b/>
      <sz val="9"/>
      <color rgb="FFFF0000"/>
      <name val="Calibri"/>
      <family val="2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9"/>
      <color rgb="FF000000"/>
      <name val="Calibri"/>
      <family val="2"/>
    </font>
    <font>
      <sz val="10"/>
      <name val="Calibri"/>
      <family val="2"/>
    </font>
    <font>
      <b/>
      <sz val="8"/>
      <name val="Arial"/>
      <family val="2"/>
    </font>
    <font>
      <sz val="10"/>
      <color rgb="FFFF0000"/>
      <name val="Calibri"/>
      <family val="2"/>
    </font>
    <font>
      <sz val="7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10"/>
      <color rgb="FF0000CC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</font>
    <font>
      <b/>
      <sz val="10"/>
      <color indexed="8"/>
      <name val="Calibri"/>
      <family val="2"/>
      <scheme val="minor"/>
    </font>
    <font>
      <b/>
      <sz val="8"/>
      <name val="Calibri"/>
      <family val="2"/>
    </font>
    <font>
      <b/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u/>
      <sz val="1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65"/>
        <bgColor indexed="64"/>
      </patternFill>
    </fill>
    <fill>
      <patternFill patternType="gray125"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theme="4" tint="0.79995117038483843"/>
      </patternFill>
    </fill>
    <fill>
      <patternFill patternType="lightGray"/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</fills>
  <borders count="1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Dashed">
        <color auto="1"/>
      </right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Dashed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mediumDashed">
        <color auto="1"/>
      </right>
      <top style="thin">
        <color auto="1"/>
      </top>
      <bottom/>
      <diagonal/>
    </border>
    <border>
      <left style="mediumDashed">
        <color auto="1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Dashed">
        <color auto="1"/>
      </right>
      <top/>
      <bottom style="thin">
        <color indexed="64"/>
      </bottom>
      <diagonal/>
    </border>
    <border>
      <left style="mediumDashed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ck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 style="thick">
        <color rgb="FF0000CC"/>
      </right>
      <top/>
      <bottom style="thick">
        <color rgb="FF0000CC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rgb="FF0000CC"/>
      </right>
      <top style="medium">
        <color auto="1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ck">
        <color rgb="FF0000CC"/>
      </right>
      <top/>
      <bottom style="medium">
        <color auto="1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auto="1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rgb="FF0000CC"/>
      </right>
      <top style="medium">
        <color auto="1"/>
      </top>
      <bottom/>
      <diagonal/>
    </border>
    <border>
      <left style="thick">
        <color auto="1"/>
      </left>
      <right style="thick">
        <color rgb="FF0000CC"/>
      </right>
      <top/>
      <bottom style="thick">
        <color indexed="64"/>
      </bottom>
      <diagonal/>
    </border>
  </borders>
  <cellStyleXfs count="1">
    <xf numFmtId="0" fontId="0" fillId="0" borderId="0"/>
  </cellStyleXfs>
  <cellXfs count="69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/>
    <xf numFmtId="0" fontId="14" fillId="0" borderId="0" xfId="0" applyFont="1" applyAlignment="1"/>
    <xf numFmtId="0" fontId="14" fillId="0" borderId="1" xfId="0" applyFont="1" applyBorder="1" applyAlignment="1"/>
    <xf numFmtId="0" fontId="11" fillId="0" borderId="0" xfId="0" applyFont="1"/>
    <xf numFmtId="0" fontId="0" fillId="0" borderId="0" xfId="0" applyAlignment="1">
      <alignment vertical="center"/>
    </xf>
    <xf numFmtId="0" fontId="5" fillId="10" borderId="8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10" borderId="38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164" fontId="31" fillId="1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10" borderId="38" xfId="0" applyFont="1" applyFill="1" applyBorder="1" applyAlignment="1" applyProtection="1">
      <alignment horizontal="center" vertical="center"/>
    </xf>
    <xf numFmtId="164" fontId="6" fillId="11" borderId="38" xfId="0" applyNumberFormat="1" applyFont="1" applyFill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  <protection locked="0"/>
    </xf>
    <xf numFmtId="0" fontId="17" fillId="12" borderId="31" xfId="0" applyFont="1" applyFill="1" applyBorder="1" applyAlignment="1" applyProtection="1">
      <alignment horizontal="center" vertical="center"/>
    </xf>
    <xf numFmtId="0" fontId="13" fillId="12" borderId="32" xfId="0" applyFont="1" applyFill="1" applyBorder="1" applyAlignment="1" applyProtection="1">
      <alignment horizontal="center" vertical="center" wrapText="1"/>
    </xf>
    <xf numFmtId="0" fontId="3" fillId="12" borderId="32" xfId="0" applyFont="1" applyFill="1" applyBorder="1" applyAlignment="1" applyProtection="1">
      <alignment horizontal="center" vertical="center" wrapText="1"/>
    </xf>
    <xf numFmtId="0" fontId="5" fillId="12" borderId="32" xfId="0" applyFont="1" applyFill="1" applyBorder="1" applyAlignment="1" applyProtection="1">
      <alignment horizontal="center" vertical="center" wrapText="1"/>
    </xf>
    <xf numFmtId="0" fontId="17" fillId="12" borderId="32" xfId="0" applyFont="1" applyFill="1" applyBorder="1" applyAlignment="1" applyProtection="1">
      <alignment horizontal="center" vertical="center"/>
    </xf>
    <xf numFmtId="166" fontId="17" fillId="12" borderId="32" xfId="0" applyNumberFormat="1" applyFont="1" applyFill="1" applyBorder="1" applyAlignment="1" applyProtection="1">
      <alignment horizontal="center" vertical="center"/>
    </xf>
    <xf numFmtId="164" fontId="17" fillId="12" borderId="32" xfId="0" applyNumberFormat="1" applyFont="1" applyFill="1" applyBorder="1" applyAlignment="1" applyProtection="1">
      <alignment horizontal="center" vertical="center"/>
    </xf>
    <xf numFmtId="1" fontId="19" fillId="12" borderId="32" xfId="0" applyNumberFormat="1" applyFont="1" applyFill="1" applyBorder="1" applyAlignment="1" applyProtection="1">
      <alignment horizontal="center" vertical="center" wrapText="1"/>
    </xf>
    <xf numFmtId="0" fontId="14" fillId="12" borderId="32" xfId="0" applyFont="1" applyFill="1" applyBorder="1" applyAlignment="1" applyProtection="1">
      <alignment horizontal="center" vertical="center" wrapText="1"/>
    </xf>
    <xf numFmtId="1" fontId="14" fillId="12" borderId="33" xfId="0" applyNumberFormat="1" applyFont="1" applyFill="1" applyBorder="1" applyAlignment="1" applyProtection="1">
      <alignment horizontal="center" vertical="center"/>
    </xf>
    <xf numFmtId="0" fontId="24" fillId="12" borderId="32" xfId="0" applyFont="1" applyFill="1" applyBorder="1" applyAlignment="1" applyProtection="1">
      <alignment vertical="center"/>
    </xf>
    <xf numFmtId="0" fontId="16" fillId="12" borderId="32" xfId="0" applyFont="1" applyFill="1" applyBorder="1" applyAlignment="1" applyProtection="1">
      <alignment vertical="center" wrapText="1"/>
    </xf>
    <xf numFmtId="0" fontId="16" fillId="12" borderId="32" xfId="0" applyFont="1" applyFill="1" applyBorder="1" applyAlignment="1" applyProtection="1">
      <alignment vertical="center"/>
    </xf>
    <xf numFmtId="0" fontId="23" fillId="12" borderId="32" xfId="0" applyFont="1" applyFill="1" applyBorder="1" applyAlignment="1" applyProtection="1">
      <alignment vertical="center"/>
    </xf>
    <xf numFmtId="0" fontId="14" fillId="12" borderId="32" xfId="0" applyFont="1" applyFill="1" applyBorder="1" applyAlignment="1" applyProtection="1">
      <alignment vertical="center"/>
    </xf>
    <xf numFmtId="0" fontId="23" fillId="12" borderId="32" xfId="0" applyFont="1" applyFill="1" applyBorder="1" applyAlignment="1" applyProtection="1">
      <alignment horizontal="left" vertical="center" wrapText="1"/>
    </xf>
    <xf numFmtId="0" fontId="22" fillId="12" borderId="32" xfId="0" applyFont="1" applyFill="1" applyBorder="1" applyAlignment="1" applyProtection="1">
      <alignment horizontal="left" vertical="center"/>
    </xf>
    <xf numFmtId="0" fontId="22" fillId="12" borderId="33" xfId="0" applyFont="1" applyFill="1" applyBorder="1" applyAlignment="1" applyProtection="1">
      <alignment horizontal="left" vertical="center"/>
    </xf>
    <xf numFmtId="0" fontId="0" fillId="12" borderId="0" xfId="0" applyFill="1" applyAlignment="1">
      <alignment vertical="center"/>
    </xf>
    <xf numFmtId="164" fontId="16" fillId="13" borderId="70" xfId="0" applyNumberFormat="1" applyFont="1" applyFill="1" applyBorder="1" applyAlignment="1" applyProtection="1">
      <alignment horizontal="center" vertical="center"/>
      <protection locked="0"/>
    </xf>
    <xf numFmtId="1" fontId="14" fillId="10" borderId="32" xfId="0" applyNumberFormat="1" applyFont="1" applyFill="1" applyBorder="1" applyAlignment="1" applyProtection="1">
      <alignment horizontal="center" vertical="center"/>
      <protection locked="0"/>
    </xf>
    <xf numFmtId="1" fontId="14" fillId="10" borderId="70" xfId="0" applyNumberFormat="1" applyFont="1" applyFill="1" applyBorder="1" applyAlignment="1" applyProtection="1">
      <alignment horizontal="center" vertical="center"/>
      <protection locked="0"/>
    </xf>
    <xf numFmtId="0" fontId="14" fillId="8" borderId="20" xfId="0" applyFont="1" applyFill="1" applyBorder="1" applyAlignment="1" applyProtection="1">
      <alignment horizontal="center" vertical="center" wrapText="1"/>
      <protection locked="0"/>
    </xf>
    <xf numFmtId="0" fontId="12" fillId="8" borderId="52" xfId="0" applyFont="1" applyFill="1" applyBorder="1" applyAlignment="1" applyProtection="1">
      <alignment horizontal="center" vertical="center"/>
      <protection locked="0"/>
    </xf>
    <xf numFmtId="0" fontId="14" fillId="8" borderId="52" xfId="0" applyFont="1" applyFill="1" applyBorder="1" applyAlignment="1" applyProtection="1">
      <alignment horizontal="center" vertical="center"/>
      <protection locked="0"/>
    </xf>
    <xf numFmtId="0" fontId="14" fillId="8" borderId="53" xfId="0" applyFont="1" applyFill="1" applyBorder="1" applyAlignment="1" applyProtection="1">
      <alignment horizontal="center" vertical="center"/>
      <protection locked="0"/>
    </xf>
    <xf numFmtId="0" fontId="14" fillId="14" borderId="36" xfId="0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 vertical="center"/>
    </xf>
    <xf numFmtId="0" fontId="0" fillId="7" borderId="0" xfId="0" applyFill="1"/>
    <xf numFmtId="0" fontId="9" fillId="7" borderId="0" xfId="0" applyFont="1" applyFill="1"/>
    <xf numFmtId="0" fontId="11" fillId="7" borderId="0" xfId="0" applyFont="1" applyFill="1"/>
    <xf numFmtId="0" fontId="11" fillId="7" borderId="0" xfId="0" applyFont="1" applyFill="1" applyAlignment="1">
      <alignment horizontal="center"/>
    </xf>
    <xf numFmtId="0" fontId="10" fillId="7" borderId="0" xfId="0" applyFont="1" applyFill="1" applyAlignment="1"/>
    <xf numFmtId="0" fontId="16" fillId="7" borderId="0" xfId="0" applyFont="1" applyFill="1" applyAlignment="1">
      <alignment wrapText="1"/>
    </xf>
    <xf numFmtId="0" fontId="16" fillId="7" borderId="0" xfId="0" applyFont="1" applyFill="1" applyAlignment="1"/>
    <xf numFmtId="0" fontId="14" fillId="7" borderId="0" xfId="0" applyFont="1" applyFill="1" applyAlignment="1"/>
    <xf numFmtId="0" fontId="14" fillId="7" borderId="1" xfId="0" applyFont="1" applyFill="1" applyBorder="1" applyAlignment="1"/>
    <xf numFmtId="0" fontId="7" fillId="10" borderId="80" xfId="0" applyFont="1" applyFill="1" applyBorder="1" applyAlignment="1">
      <alignment horizontal="center" vertical="center" wrapText="1"/>
    </xf>
    <xf numFmtId="1" fontId="14" fillId="10" borderId="74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13" borderId="4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vertical="center"/>
    </xf>
    <xf numFmtId="0" fontId="11" fillId="10" borderId="0" xfId="0" applyFont="1" applyFill="1" applyBorder="1" applyAlignment="1">
      <alignment vertical="center"/>
    </xf>
    <xf numFmtId="0" fontId="14" fillId="10" borderId="85" xfId="0" applyFont="1" applyFill="1" applyBorder="1" applyAlignment="1" applyProtection="1">
      <alignment horizontal="center" vertical="center"/>
      <protection locked="0"/>
    </xf>
    <xf numFmtId="164" fontId="31" fillId="10" borderId="65" xfId="0" applyNumberFormat="1" applyFont="1" applyFill="1" applyBorder="1" applyAlignment="1">
      <alignment horizontal="center" vertical="center" wrapText="1"/>
    </xf>
    <xf numFmtId="1" fontId="27" fillId="10" borderId="83" xfId="0" applyNumberFormat="1" applyFont="1" applyFill="1" applyBorder="1" applyAlignment="1">
      <alignment horizontal="center" vertical="center" wrapText="1"/>
    </xf>
    <xf numFmtId="168" fontId="27" fillId="10" borderId="29" xfId="0" applyNumberFormat="1" applyFont="1" applyFill="1" applyBorder="1" applyAlignment="1">
      <alignment horizontal="center" vertical="center" wrapText="1"/>
    </xf>
    <xf numFmtId="0" fontId="28" fillId="10" borderId="37" xfId="0" applyFont="1" applyFill="1" applyBorder="1" applyAlignment="1">
      <alignment horizontal="center" vertical="center" wrapText="1"/>
    </xf>
    <xf numFmtId="0" fontId="32" fillId="10" borderId="86" xfId="0" applyFont="1" applyFill="1" applyBorder="1" applyAlignment="1">
      <alignment horizontal="center" vertical="center" wrapText="1"/>
    </xf>
    <xf numFmtId="0" fontId="54" fillId="10" borderId="58" xfId="0" applyFont="1" applyFill="1" applyBorder="1" applyAlignment="1">
      <alignment horizontal="center" vertical="center" wrapText="1"/>
    </xf>
    <xf numFmtId="0" fontId="55" fillId="10" borderId="58" xfId="0" applyFont="1" applyFill="1" applyBorder="1" applyAlignment="1">
      <alignment horizontal="center" vertical="center" wrapText="1"/>
    </xf>
    <xf numFmtId="0" fontId="54" fillId="10" borderId="87" xfId="0" applyFont="1" applyFill="1" applyBorder="1" applyAlignment="1">
      <alignment horizontal="center" vertical="center" wrapText="1"/>
    </xf>
    <xf numFmtId="0" fontId="18" fillId="10" borderId="87" xfId="0" applyFont="1" applyFill="1" applyBorder="1" applyAlignment="1">
      <alignment horizontal="center" vertical="center" wrapText="1"/>
    </xf>
    <xf numFmtId="164" fontId="26" fillId="10" borderId="21" xfId="0" applyNumberFormat="1" applyFont="1" applyFill="1" applyBorder="1" applyAlignment="1">
      <alignment horizontal="center" vertical="center" wrapText="1"/>
    </xf>
    <xf numFmtId="0" fontId="16" fillId="10" borderId="89" xfId="0" applyFont="1" applyFill="1" applyBorder="1" applyAlignment="1">
      <alignment horizontal="center" vertical="center"/>
    </xf>
    <xf numFmtId="0" fontId="5" fillId="10" borderId="90" xfId="0" applyFont="1" applyFill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/>
    </xf>
    <xf numFmtId="0" fontId="16" fillId="11" borderId="93" xfId="0" applyFont="1" applyFill="1" applyBorder="1" applyAlignment="1">
      <alignment horizontal="center" vertical="center"/>
    </xf>
    <xf numFmtId="49" fontId="51" fillId="15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3" borderId="72" xfId="0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0" fillId="10" borderId="93" xfId="0" applyFont="1" applyFill="1" applyBorder="1" applyAlignment="1">
      <alignment horizontal="center" vertical="center"/>
    </xf>
    <xf numFmtId="0" fontId="57" fillId="16" borderId="8" xfId="0" applyFont="1" applyFill="1" applyBorder="1" applyAlignment="1">
      <alignment horizontal="left" vertical="center" wrapText="1"/>
    </xf>
    <xf numFmtId="0" fontId="11" fillId="17" borderId="28" xfId="0" applyFont="1" applyFill="1" applyBorder="1" applyAlignment="1">
      <alignment vertical="center"/>
    </xf>
    <xf numFmtId="0" fontId="11" fillId="17" borderId="94" xfId="0" applyFont="1" applyFill="1" applyBorder="1" applyAlignment="1">
      <alignment vertical="center"/>
    </xf>
    <xf numFmtId="0" fontId="12" fillId="10" borderId="93" xfId="0" applyFont="1" applyFill="1" applyBorder="1" applyAlignment="1">
      <alignment horizontal="center" vertical="center"/>
    </xf>
    <xf numFmtId="0" fontId="58" fillId="3" borderId="8" xfId="0" applyFont="1" applyFill="1" applyBorder="1" applyAlignment="1">
      <alignment horizontal="center" vertical="center" wrapText="1"/>
    </xf>
    <xf numFmtId="0" fontId="59" fillId="0" borderId="8" xfId="0" applyFont="1" applyBorder="1" applyAlignment="1">
      <alignment horizontal="left" vertical="center" wrapText="1"/>
    </xf>
    <xf numFmtId="0" fontId="11" fillId="17" borderId="41" xfId="0" applyFont="1" applyFill="1" applyBorder="1" applyAlignment="1">
      <alignment vertical="center"/>
    </xf>
    <xf numFmtId="0" fontId="11" fillId="17" borderId="97" xfId="0" applyFont="1" applyFill="1" applyBorder="1" applyAlignment="1">
      <alignment vertical="center"/>
    </xf>
    <xf numFmtId="0" fontId="0" fillId="3" borderId="72" xfId="0" applyFill="1" applyBorder="1" applyAlignment="1">
      <alignment horizontal="center" vertical="center"/>
    </xf>
    <xf numFmtId="0" fontId="0" fillId="3" borderId="10" xfId="0" applyFill="1" applyBorder="1" applyAlignment="1">
      <alignment horizontal="right" vertical="center"/>
    </xf>
    <xf numFmtId="0" fontId="9" fillId="3" borderId="40" xfId="0" applyFont="1" applyFill="1" applyBorder="1" applyAlignment="1">
      <alignment vertical="center"/>
    </xf>
    <xf numFmtId="0" fontId="11" fillId="3" borderId="41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16" fillId="3" borderId="14" xfId="0" applyFont="1" applyFill="1" applyBorder="1" applyAlignment="1" applyProtection="1">
      <alignment horizontal="left" vertical="center"/>
    </xf>
    <xf numFmtId="0" fontId="0" fillId="3" borderId="5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45" fillId="3" borderId="5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9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16" fillId="3" borderId="15" xfId="0" applyFont="1" applyFill="1" applyBorder="1" applyAlignment="1" applyProtection="1">
      <alignment horizontal="left" vertical="center"/>
    </xf>
    <xf numFmtId="0" fontId="0" fillId="3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9" fillId="3" borderId="0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16" fillId="3" borderId="63" xfId="0" applyFont="1" applyFill="1" applyBorder="1" applyAlignment="1" applyProtection="1">
      <alignment horizontal="left" vertical="center"/>
    </xf>
    <xf numFmtId="0" fontId="0" fillId="3" borderId="12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45" fillId="3" borderId="12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9" fillId="3" borderId="12" xfId="0" applyFont="1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11" fillId="3" borderId="71" xfId="0" applyFont="1" applyFill="1" applyBorder="1" applyAlignment="1">
      <alignment vertical="center"/>
    </xf>
    <xf numFmtId="0" fontId="11" fillId="3" borderId="68" xfId="0" applyFont="1" applyFill="1" applyBorder="1" applyAlignment="1">
      <alignment vertical="center"/>
    </xf>
    <xf numFmtId="0" fontId="11" fillId="3" borderId="69" xfId="0" applyFont="1" applyFill="1" applyBorder="1" applyAlignment="1">
      <alignment vertical="center"/>
    </xf>
    <xf numFmtId="0" fontId="11" fillId="17" borderId="34" xfId="0" applyFont="1" applyFill="1" applyBorder="1" applyAlignment="1">
      <alignment vertical="center"/>
    </xf>
    <xf numFmtId="0" fontId="11" fillId="17" borderId="100" xfId="0" applyFont="1" applyFill="1" applyBorder="1" applyAlignment="1">
      <alignment vertical="center"/>
    </xf>
    <xf numFmtId="0" fontId="11" fillId="17" borderId="30" xfId="0" applyFont="1" applyFill="1" applyBorder="1" applyAlignment="1">
      <alignment vertical="center"/>
    </xf>
    <xf numFmtId="0" fontId="11" fillId="17" borderId="103" xfId="0" applyFont="1" applyFill="1" applyBorder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11" fillId="3" borderId="62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0" fillId="3" borderId="22" xfId="0" applyFill="1" applyBorder="1" applyAlignment="1">
      <alignment horizontal="right" vertical="center"/>
    </xf>
    <xf numFmtId="0" fontId="1" fillId="0" borderId="6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11" fillId="17" borderId="14" xfId="0" applyFont="1" applyFill="1" applyBorder="1" applyAlignment="1">
      <alignment vertical="center"/>
    </xf>
    <xf numFmtId="0" fontId="11" fillId="17" borderId="63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9" fillId="3" borderId="39" xfId="0" applyFont="1" applyFill="1" applyBorder="1" applyAlignment="1">
      <alignment vertical="center"/>
    </xf>
    <xf numFmtId="0" fontId="12" fillId="10" borderId="99" xfId="0" applyFont="1" applyFill="1" applyBorder="1" applyAlignment="1">
      <alignment horizontal="center" vertical="center"/>
    </xf>
    <xf numFmtId="0" fontId="58" fillId="3" borderId="42" xfId="0" applyFont="1" applyFill="1" applyBorder="1" applyAlignment="1">
      <alignment horizontal="center" vertical="center" wrapText="1"/>
    </xf>
    <xf numFmtId="0" fontId="59" fillId="0" borderId="42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horizontal="center"/>
    </xf>
    <xf numFmtId="0" fontId="0" fillId="13" borderId="0" xfId="0" applyFont="1" applyFill="1" applyBorder="1" applyAlignment="1">
      <alignment horizontal="center" vertical="center" wrapText="1"/>
    </xf>
    <xf numFmtId="0" fontId="0" fillId="13" borderId="0" xfId="0" applyFont="1" applyFill="1" applyAlignment="1">
      <alignment vertical="center" wrapText="1"/>
    </xf>
    <xf numFmtId="0" fontId="0" fillId="13" borderId="0" xfId="0" applyFill="1"/>
    <xf numFmtId="0" fontId="6" fillId="13" borderId="0" xfId="0" applyFont="1" applyFill="1" applyAlignment="1">
      <alignment horizontal="center" vertical="center"/>
    </xf>
    <xf numFmtId="0" fontId="60" fillId="3" borderId="56" xfId="0" applyFont="1" applyFill="1" applyBorder="1" applyAlignment="1">
      <alignment vertical="center" wrapText="1"/>
    </xf>
    <xf numFmtId="0" fontId="60" fillId="3" borderId="56" xfId="0" applyFont="1" applyFill="1" applyBorder="1" applyAlignment="1">
      <alignment horizontal="center" vertical="center" wrapText="1"/>
    </xf>
    <xf numFmtId="0" fontId="61" fillId="3" borderId="56" xfId="0" applyFont="1" applyFill="1" applyBorder="1" applyAlignment="1">
      <alignment horizontal="center" vertical="center" wrapText="1"/>
    </xf>
    <xf numFmtId="0" fontId="8" fillId="13" borderId="47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13" borderId="116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3" borderId="56" xfId="0" applyFont="1" applyFill="1" applyBorder="1" applyAlignment="1">
      <alignment horizontal="center"/>
    </xf>
    <xf numFmtId="0" fontId="8" fillId="3" borderId="115" xfId="0" applyFont="1" applyFill="1" applyBorder="1" applyAlignment="1">
      <alignment horizontal="center" vertical="center" wrapText="1"/>
    </xf>
    <xf numFmtId="0" fontId="18" fillId="13" borderId="116" xfId="0" applyFont="1" applyFill="1" applyBorder="1" applyAlignment="1">
      <alignment horizontal="center" vertical="center" wrapText="1"/>
    </xf>
    <xf numFmtId="0" fontId="1" fillId="10" borderId="56" xfId="0" applyFont="1" applyFill="1" applyBorder="1" applyAlignment="1">
      <alignment wrapText="1"/>
    </xf>
    <xf numFmtId="0" fontId="0" fillId="10" borderId="56" xfId="0" applyFill="1" applyBorder="1"/>
    <xf numFmtId="0" fontId="1" fillId="13" borderId="116" xfId="0" applyFont="1" applyFill="1" applyBorder="1" applyAlignment="1">
      <alignment horizontal="center" vertical="center" wrapText="1"/>
    </xf>
    <xf numFmtId="1" fontId="18" fillId="13" borderId="116" xfId="0" applyNumberFormat="1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10" borderId="117" xfId="0" applyFont="1" applyFill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" fillId="10" borderId="117" xfId="0" applyFont="1" applyFill="1" applyBorder="1" applyAlignment="1">
      <alignment horizontal="center" vertical="center" wrapText="1"/>
    </xf>
    <xf numFmtId="0" fontId="1" fillId="3" borderId="0" xfId="0" applyFont="1" applyFill="1"/>
    <xf numFmtId="0" fontId="52" fillId="3" borderId="56" xfId="0" applyFont="1" applyFill="1" applyBorder="1" applyAlignment="1">
      <alignment vertical="center" wrapText="1"/>
    </xf>
    <xf numFmtId="0" fontId="23" fillId="3" borderId="56" xfId="0" applyFont="1" applyFill="1" applyBorder="1" applyAlignment="1">
      <alignment horizontal="center" vertical="center" wrapText="1"/>
    </xf>
    <xf numFmtId="0" fontId="62" fillId="3" borderId="0" xfId="0" applyFont="1" applyFill="1" applyAlignment="1">
      <alignment horizontal="center"/>
    </xf>
    <xf numFmtId="0" fontId="44" fillId="10" borderId="40" xfId="0" applyFont="1" applyFill="1" applyBorder="1" applyAlignment="1" applyProtection="1">
      <alignment horizontal="center" vertical="center" wrapText="1"/>
      <protection locked="0"/>
    </xf>
    <xf numFmtId="0" fontId="20" fillId="12" borderId="32" xfId="0" applyNumberFormat="1" applyFont="1" applyFill="1" applyBorder="1" applyAlignment="1" applyProtection="1">
      <alignment horizontal="center" vertical="center" wrapText="1"/>
    </xf>
    <xf numFmtId="0" fontId="7" fillId="7" borderId="0" xfId="0" applyFont="1" applyFill="1"/>
    <xf numFmtId="0" fontId="63" fillId="7" borderId="0" xfId="0" applyFont="1" applyFill="1"/>
    <xf numFmtId="0" fontId="7" fillId="0" borderId="0" xfId="0" applyFont="1"/>
    <xf numFmtId="167" fontId="6" fillId="8" borderId="0" xfId="0" applyNumberFormat="1" applyFont="1" applyFill="1" applyBorder="1" applyAlignment="1">
      <alignment horizontal="center"/>
    </xf>
    <xf numFmtId="0" fontId="14" fillId="9" borderId="70" xfId="0" applyFont="1" applyFill="1" applyBorder="1" applyAlignment="1" applyProtection="1">
      <alignment horizontal="center" vertical="center"/>
      <protection locked="0"/>
    </xf>
    <xf numFmtId="0" fontId="14" fillId="5" borderId="70" xfId="0" applyFont="1" applyFill="1" applyBorder="1" applyAlignment="1" applyProtection="1">
      <alignment horizontal="center" vertical="center"/>
      <protection locked="0"/>
    </xf>
    <xf numFmtId="0" fontId="9" fillId="10" borderId="117" xfId="0" applyFont="1" applyFill="1" applyBorder="1" applyAlignment="1">
      <alignment horizontal="center" vertical="center" wrapText="1"/>
    </xf>
    <xf numFmtId="0" fontId="16" fillId="6" borderId="31" xfId="0" applyFont="1" applyFill="1" applyBorder="1"/>
    <xf numFmtId="0" fontId="10" fillId="6" borderId="32" xfId="0" applyFont="1" applyFill="1" applyBorder="1" applyAlignment="1">
      <alignment horizontal="center"/>
    </xf>
    <xf numFmtId="0" fontId="49" fillId="6" borderId="32" xfId="0" applyFont="1" applyFill="1" applyBorder="1" applyAlignment="1">
      <alignment horizontal="center" vertical="center"/>
    </xf>
    <xf numFmtId="0" fontId="10" fillId="6" borderId="32" xfId="0" applyFont="1" applyFill="1" applyBorder="1"/>
    <xf numFmtId="164" fontId="16" fillId="14" borderId="70" xfId="0" applyNumberFormat="1" applyFont="1" applyFill="1" applyBorder="1" applyAlignment="1" applyProtection="1">
      <alignment horizontal="center" vertical="center"/>
      <protection locked="0"/>
    </xf>
    <xf numFmtId="0" fontId="20" fillId="6" borderId="70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0" xfId="0" applyNumberFormat="1" applyFont="1" applyFill="1" applyBorder="1" applyAlignment="1" applyProtection="1">
      <alignment horizontal="center" vertical="center" wrapText="1"/>
      <protection locked="0"/>
    </xf>
    <xf numFmtId="1" fontId="14" fillId="6" borderId="70" xfId="0" applyNumberFormat="1" applyFont="1" applyFill="1" applyBorder="1" applyAlignment="1" applyProtection="1">
      <alignment horizontal="center" vertical="center"/>
      <protection locked="0"/>
    </xf>
    <xf numFmtId="0" fontId="14" fillId="13" borderId="36" xfId="0" applyFont="1" applyFill="1" applyBorder="1" applyAlignment="1" applyProtection="1">
      <alignment horizontal="center" vertical="center" wrapText="1"/>
      <protection locked="0"/>
    </xf>
    <xf numFmtId="1" fontId="27" fillId="3" borderId="122" xfId="0" applyNumberFormat="1" applyFont="1" applyFill="1" applyBorder="1" applyAlignment="1">
      <alignment horizontal="center" vertical="center" wrapText="1"/>
    </xf>
    <xf numFmtId="1" fontId="27" fillId="3" borderId="123" xfId="0" applyNumberFormat="1" applyFont="1" applyFill="1" applyBorder="1" applyAlignment="1">
      <alignment horizontal="center" vertical="center" wrapText="1"/>
    </xf>
    <xf numFmtId="0" fontId="28" fillId="10" borderId="124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59" xfId="0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7" borderId="63" xfId="0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14" fillId="9" borderId="125" xfId="0" applyFont="1" applyFill="1" applyBorder="1" applyAlignment="1" applyProtection="1">
      <alignment horizontal="center" vertical="center"/>
      <protection locked="0"/>
    </xf>
    <xf numFmtId="0" fontId="14" fillId="14" borderId="126" xfId="0" applyFont="1" applyFill="1" applyBorder="1" applyAlignment="1" applyProtection="1">
      <alignment horizontal="center" vertical="center"/>
      <protection locked="0"/>
    </xf>
    <xf numFmtId="0" fontId="7" fillId="7" borderId="15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7" borderId="10" xfId="0" applyFont="1" applyFill="1" applyBorder="1" applyAlignment="1">
      <alignment vertical="center"/>
    </xf>
    <xf numFmtId="0" fontId="23" fillId="12" borderId="31" xfId="0" applyFont="1" applyFill="1" applyBorder="1" applyAlignment="1" applyProtection="1">
      <alignment vertical="center"/>
    </xf>
    <xf numFmtId="0" fontId="16" fillId="12" borderId="33" xfId="0" applyFont="1" applyFill="1" applyBorder="1" applyAlignment="1" applyProtection="1">
      <alignment vertical="center"/>
    </xf>
    <xf numFmtId="0" fontId="0" fillId="12" borderId="15" xfId="0" applyFill="1" applyBorder="1" applyAlignment="1">
      <alignment vertical="center"/>
    </xf>
    <xf numFmtId="0" fontId="0" fillId="12" borderId="0" xfId="0" applyFill="1" applyBorder="1" applyAlignment="1">
      <alignment vertical="center"/>
    </xf>
    <xf numFmtId="0" fontId="0" fillId="12" borderId="10" xfId="0" applyFill="1" applyBorder="1" applyAlignment="1">
      <alignment vertical="center"/>
    </xf>
    <xf numFmtId="0" fontId="17" fillId="12" borderId="63" xfId="0" applyFont="1" applyFill="1" applyBorder="1" applyAlignment="1" applyProtection="1">
      <alignment horizontal="center" vertical="center"/>
    </xf>
    <xf numFmtId="0" fontId="35" fillId="10" borderId="42" xfId="0" applyFont="1" applyFill="1" applyBorder="1" applyAlignment="1" applyProtection="1">
      <alignment horizontal="center" vertical="center" wrapText="1"/>
      <protection locked="0"/>
    </xf>
    <xf numFmtId="0" fontId="1" fillId="7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 vertical="center"/>
    </xf>
    <xf numFmtId="14" fontId="45" fillId="7" borderId="0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59" xfId="0" applyFill="1" applyBorder="1"/>
    <xf numFmtId="0" fontId="4" fillId="3" borderId="12" xfId="0" applyFont="1" applyFill="1" applyBorder="1" applyAlignment="1">
      <alignment horizontal="center" vertical="center"/>
    </xf>
    <xf numFmtId="0" fontId="0" fillId="3" borderId="11" xfId="0" applyFill="1" applyBorder="1"/>
    <xf numFmtId="49" fontId="19" fillId="22" borderId="47" xfId="0" applyNumberFormat="1" applyFont="1" applyFill="1" applyBorder="1" applyAlignment="1" applyProtection="1">
      <alignment horizontal="center" vertical="center"/>
    </xf>
    <xf numFmtId="0" fontId="66" fillId="0" borderId="135" xfId="0" applyFont="1" applyFill="1" applyBorder="1" applyAlignment="1" applyProtection="1">
      <alignment horizontal="center" vertical="center"/>
    </xf>
    <xf numFmtId="0" fontId="36" fillId="4" borderId="47" xfId="0" applyFont="1" applyFill="1" applyBorder="1" applyAlignment="1">
      <alignment horizontal="center" vertical="center" wrapText="1"/>
    </xf>
    <xf numFmtId="0" fontId="36" fillId="10" borderId="42" xfId="0" applyFont="1" applyFill="1" applyBorder="1" applyAlignment="1">
      <alignment horizontal="center" vertical="center" wrapText="1"/>
    </xf>
    <xf numFmtId="0" fontId="36" fillId="10" borderId="8" xfId="0" applyFont="1" applyFill="1" applyBorder="1" applyAlignment="1">
      <alignment horizontal="center" vertical="center" wrapText="1"/>
    </xf>
    <xf numFmtId="0" fontId="44" fillId="10" borderId="27" xfId="0" applyFont="1" applyFill="1" applyBorder="1" applyAlignment="1" applyProtection="1">
      <alignment horizontal="center" vertical="center" wrapText="1"/>
      <protection locked="0"/>
    </xf>
    <xf numFmtId="169" fontId="51" fillId="10" borderId="137" xfId="0" applyNumberFormat="1" applyFont="1" applyFill="1" applyBorder="1" applyAlignment="1">
      <alignment horizontal="center" vertical="center"/>
    </xf>
    <xf numFmtId="0" fontId="24" fillId="10" borderId="56" xfId="0" applyFont="1" applyFill="1" applyBorder="1"/>
    <xf numFmtId="0" fontId="67" fillId="3" borderId="47" xfId="0" applyFont="1" applyFill="1" applyBorder="1" applyAlignment="1" applyProtection="1">
      <alignment horizontal="center" vertical="center"/>
      <protection locked="0"/>
    </xf>
    <xf numFmtId="0" fontId="67" fillId="12" borderId="32" xfId="0" applyFont="1" applyFill="1" applyBorder="1" applyAlignment="1" applyProtection="1">
      <alignment horizontal="center" vertical="center"/>
    </xf>
    <xf numFmtId="0" fontId="70" fillId="12" borderId="32" xfId="0" applyFont="1" applyFill="1" applyBorder="1" applyAlignment="1" applyProtection="1">
      <alignment horizontal="center" vertical="center"/>
    </xf>
    <xf numFmtId="0" fontId="24" fillId="10" borderId="47" xfId="0" applyFont="1" applyFill="1" applyBorder="1" applyAlignment="1" applyProtection="1">
      <alignment horizontal="center" vertical="center"/>
      <protection locked="0"/>
    </xf>
    <xf numFmtId="0" fontId="19" fillId="6" borderId="32" xfId="0" applyFont="1" applyFill="1" applyBorder="1" applyAlignment="1" applyProtection="1">
      <alignment horizontal="center" vertical="center"/>
      <protection locked="0"/>
    </xf>
    <xf numFmtId="0" fontId="19" fillId="0" borderId="70" xfId="0" applyFont="1" applyFill="1" applyBorder="1" applyAlignment="1" applyProtection="1">
      <alignment horizontal="center" vertical="center"/>
      <protection locked="0"/>
    </xf>
    <xf numFmtId="0" fontId="36" fillId="24" borderId="42" xfId="0" applyFont="1" applyFill="1" applyBorder="1" applyAlignment="1">
      <alignment horizontal="center" vertical="center" wrapText="1"/>
    </xf>
    <xf numFmtId="0" fontId="36" fillId="24" borderId="47" xfId="0" applyFont="1" applyFill="1" applyBorder="1" applyAlignment="1">
      <alignment horizontal="center" vertical="center" wrapText="1"/>
    </xf>
    <xf numFmtId="0" fontId="36" fillId="24" borderId="80" xfId="0" applyFont="1" applyFill="1" applyBorder="1" applyAlignment="1">
      <alignment horizontal="center" vertical="center" wrapText="1"/>
    </xf>
    <xf numFmtId="0" fontId="50" fillId="24" borderId="47" xfId="0" applyFont="1" applyFill="1" applyBorder="1" applyAlignment="1" applyProtection="1">
      <alignment horizontal="center" vertical="center"/>
    </xf>
    <xf numFmtId="164" fontId="50" fillId="24" borderId="47" xfId="0" applyNumberFormat="1" applyFont="1" applyFill="1" applyBorder="1" applyAlignment="1" applyProtection="1">
      <alignment horizontal="center" vertical="center"/>
    </xf>
    <xf numFmtId="0" fontId="36" fillId="24" borderId="48" xfId="0" applyFont="1" applyFill="1" applyBorder="1" applyAlignment="1">
      <alignment horizontal="center" vertical="center" wrapText="1"/>
    </xf>
    <xf numFmtId="0" fontId="6" fillId="0" borderId="142" xfId="0" applyFont="1" applyBorder="1" applyAlignment="1">
      <alignment horizontal="center" vertical="center"/>
    </xf>
    <xf numFmtId="0" fontId="35" fillId="10" borderId="27" xfId="0" applyFont="1" applyFill="1" applyBorder="1" applyAlignment="1" applyProtection="1">
      <alignment horizontal="center" vertical="center" wrapText="1"/>
      <protection locked="0"/>
    </xf>
    <xf numFmtId="0" fontId="14" fillId="0" borderId="139" xfId="0" applyFont="1" applyBorder="1" applyAlignment="1" applyProtection="1">
      <alignment horizontal="center" vertical="center"/>
      <protection locked="0"/>
    </xf>
    <xf numFmtId="0" fontId="14" fillId="13" borderId="131" xfId="0" applyFont="1" applyFill="1" applyBorder="1" applyAlignment="1" applyProtection="1">
      <alignment horizontal="center" vertical="center" wrapText="1"/>
      <protection locked="0"/>
    </xf>
    <xf numFmtId="0" fontId="14" fillId="14" borderId="131" xfId="0" applyFont="1" applyFill="1" applyBorder="1" applyAlignment="1" applyProtection="1">
      <alignment horizontal="center" vertical="center"/>
      <protection locked="0"/>
    </xf>
    <xf numFmtId="0" fontId="14" fillId="9" borderId="2" xfId="0" applyFont="1" applyFill="1" applyBorder="1" applyAlignment="1" applyProtection="1">
      <alignment horizontal="center" vertical="center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8" borderId="73" xfId="0" applyFont="1" applyFill="1" applyBorder="1" applyAlignment="1" applyProtection="1">
      <alignment horizontal="center" vertical="center" wrapText="1"/>
      <protection locked="0"/>
    </xf>
    <xf numFmtId="0" fontId="12" fillId="8" borderId="12" xfId="0" applyFont="1" applyFill="1" applyBorder="1" applyAlignment="1" applyProtection="1">
      <alignment horizontal="center" vertical="center"/>
      <protection locked="0"/>
    </xf>
    <xf numFmtId="0" fontId="14" fillId="8" borderId="12" xfId="0" applyFont="1" applyFill="1" applyBorder="1" applyAlignment="1" applyProtection="1">
      <alignment horizontal="center" vertical="center"/>
      <protection locked="0"/>
    </xf>
    <xf numFmtId="0" fontId="14" fillId="8" borderId="11" xfId="0" applyFont="1" applyFill="1" applyBorder="1" applyAlignment="1" applyProtection="1">
      <alignment horizontal="center" vertical="center"/>
      <protection locked="0"/>
    </xf>
    <xf numFmtId="0" fontId="14" fillId="9" borderId="78" xfId="0" applyFont="1" applyFill="1" applyBorder="1" applyAlignment="1" applyProtection="1">
      <alignment horizontal="center" vertical="center"/>
      <protection locked="0"/>
    </xf>
    <xf numFmtId="0" fontId="14" fillId="14" borderId="143" xfId="0" applyFont="1" applyFill="1" applyBorder="1" applyAlignment="1" applyProtection="1">
      <alignment horizontal="center" vertical="center"/>
      <protection locked="0"/>
    </xf>
    <xf numFmtId="0" fontId="50" fillId="24" borderId="144" xfId="0" applyFont="1" applyFill="1" applyBorder="1" applyAlignment="1">
      <alignment horizontal="center" vertical="center" wrapText="1"/>
    </xf>
    <xf numFmtId="0" fontId="71" fillId="24" borderId="57" xfId="0" applyFont="1" applyFill="1" applyBorder="1" applyAlignment="1">
      <alignment horizontal="center" vertical="center" wrapText="1"/>
    </xf>
    <xf numFmtId="0" fontId="50" fillId="24" borderId="57" xfId="0" applyFont="1" applyFill="1" applyBorder="1" applyAlignment="1">
      <alignment horizontal="center" vertical="center" wrapText="1"/>
    </xf>
    <xf numFmtId="164" fontId="50" fillId="24" borderId="57" xfId="0" applyNumberFormat="1" applyFont="1" applyFill="1" applyBorder="1" applyAlignment="1" applyProtection="1">
      <alignment horizontal="center" vertical="center"/>
    </xf>
    <xf numFmtId="164" fontId="50" fillId="24" borderId="57" xfId="0" applyNumberFormat="1" applyFont="1" applyFill="1" applyBorder="1" applyAlignment="1">
      <alignment horizontal="center" vertical="center" wrapText="1"/>
    </xf>
    <xf numFmtId="0" fontId="50" fillId="24" borderId="57" xfId="0" applyFont="1" applyFill="1" applyBorder="1" applyAlignment="1">
      <alignment horizontal="center" vertical="center"/>
    </xf>
    <xf numFmtId="164" fontId="50" fillId="24" borderId="57" xfId="0" applyNumberFormat="1" applyFont="1" applyFill="1" applyBorder="1" applyAlignment="1" applyProtection="1">
      <alignment horizontal="center" vertical="center" wrapText="1"/>
    </xf>
    <xf numFmtId="0" fontId="50" fillId="24" borderId="145" xfId="0" applyFont="1" applyFill="1" applyBorder="1" applyAlignment="1">
      <alignment horizontal="center" vertical="center" wrapText="1"/>
    </xf>
    <xf numFmtId="0" fontId="50" fillId="24" borderId="146" xfId="0" applyFont="1" applyFill="1" applyBorder="1" applyAlignment="1">
      <alignment horizontal="center" vertical="center"/>
    </xf>
    <xf numFmtId="0" fontId="50" fillId="24" borderId="147" xfId="0" applyFont="1" applyFill="1" applyBorder="1" applyAlignment="1">
      <alignment horizontal="center" vertical="center" wrapText="1"/>
    </xf>
    <xf numFmtId="0" fontId="50" fillId="24" borderId="148" xfId="0" applyFont="1" applyFill="1" applyBorder="1" applyAlignment="1">
      <alignment horizontal="center" vertical="center" wrapText="1"/>
    </xf>
    <xf numFmtId="0" fontId="24" fillId="10" borderId="138" xfId="0" applyFont="1" applyFill="1" applyBorder="1" applyAlignment="1">
      <alignment horizontal="center"/>
    </xf>
    <xf numFmtId="0" fontId="19" fillId="10" borderId="47" xfId="0" applyFont="1" applyFill="1" applyBorder="1" applyAlignment="1" applyProtection="1">
      <alignment horizontal="center" vertical="center"/>
      <protection locked="0"/>
    </xf>
    <xf numFmtId="164" fontId="50" fillId="24" borderId="131" xfId="0" applyNumberFormat="1" applyFont="1" applyFill="1" applyBorder="1" applyAlignment="1" applyProtection="1">
      <alignment horizontal="center" vertical="center"/>
    </xf>
    <xf numFmtId="49" fontId="67" fillId="22" borderId="47" xfId="0" applyNumberFormat="1" applyFont="1" applyFill="1" applyBorder="1" applyAlignment="1" applyProtection="1">
      <alignment horizontal="center" vertical="center"/>
    </xf>
    <xf numFmtId="0" fontId="19" fillId="10" borderId="56" xfId="0" applyFont="1" applyFill="1" applyBorder="1"/>
    <xf numFmtId="0" fontId="19" fillId="10" borderId="141" xfId="0" applyFont="1" applyFill="1" applyBorder="1" applyAlignment="1">
      <alignment horizontal="center"/>
    </xf>
    <xf numFmtId="49" fontId="67" fillId="22" borderId="47" xfId="0" applyNumberFormat="1" applyFont="1" applyFill="1" applyBorder="1" applyAlignment="1" applyProtection="1">
      <alignment vertical="center"/>
    </xf>
    <xf numFmtId="0" fontId="0" fillId="3" borderId="3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24" borderId="31" xfId="0" applyFill="1" applyBorder="1" applyAlignment="1">
      <alignment vertical="center"/>
    </xf>
    <xf numFmtId="0" fontId="0" fillId="24" borderId="32" xfId="0" applyFill="1" applyBorder="1" applyAlignment="1">
      <alignment vertical="center"/>
    </xf>
    <xf numFmtId="0" fontId="0" fillId="24" borderId="33" xfId="0" applyFill="1" applyBorder="1" applyAlignment="1">
      <alignment vertical="center"/>
    </xf>
    <xf numFmtId="0" fontId="18" fillId="24" borderId="151" xfId="0" applyFont="1" applyFill="1" applyBorder="1" applyAlignment="1" applyProtection="1">
      <alignment horizontal="center" vertical="center" wrapText="1"/>
    </xf>
    <xf numFmtId="164" fontId="14" fillId="3" borderId="151" xfId="0" applyNumberFormat="1" applyFont="1" applyFill="1" applyBorder="1" applyAlignment="1" applyProtection="1">
      <alignment horizontal="center" vertical="center"/>
      <protection locked="0"/>
    </xf>
    <xf numFmtId="164" fontId="36" fillId="24" borderId="151" xfId="0" applyNumberFormat="1" applyFont="1" applyFill="1" applyBorder="1" applyAlignment="1" applyProtection="1">
      <alignment horizontal="center" vertical="center" wrapText="1"/>
    </xf>
    <xf numFmtId="0" fontId="72" fillId="3" borderId="32" xfId="0" applyFont="1" applyFill="1" applyBorder="1" applyAlignment="1">
      <alignment horizontal="center" vertical="center" wrapText="1"/>
    </xf>
    <xf numFmtId="0" fontId="73" fillId="3" borderId="32" xfId="0" applyFont="1" applyFill="1" applyBorder="1" applyAlignment="1">
      <alignment horizontal="center" vertical="center" wrapText="1"/>
    </xf>
    <xf numFmtId="0" fontId="73" fillId="3" borderId="3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right" vertical="center" wrapText="1"/>
    </xf>
    <xf numFmtId="0" fontId="0" fillId="3" borderId="63" xfId="0" applyFill="1" applyBorder="1" applyAlignment="1">
      <alignment horizontal="right" vertical="center" wrapText="1"/>
    </xf>
    <xf numFmtId="0" fontId="51" fillId="6" borderId="89" xfId="0" applyFont="1" applyFill="1" applyBorder="1" applyAlignment="1">
      <alignment horizontal="center" vertical="center" wrapText="1"/>
    </xf>
    <xf numFmtId="0" fontId="11" fillId="6" borderId="93" xfId="0" applyFont="1" applyFill="1" applyBorder="1" applyAlignment="1">
      <alignment horizontal="center" vertical="center" wrapText="1"/>
    </xf>
    <xf numFmtId="1" fontId="51" fillId="6" borderId="108" xfId="0" applyNumberFormat="1" applyFont="1" applyFill="1" applyBorder="1" applyAlignment="1">
      <alignment horizontal="center" vertical="center" wrapText="1"/>
    </xf>
    <xf numFmtId="0" fontId="11" fillId="6" borderId="128" xfId="0" applyFont="1" applyFill="1" applyBorder="1" applyAlignment="1">
      <alignment horizontal="center" vertical="center" wrapText="1"/>
    </xf>
    <xf numFmtId="0" fontId="18" fillId="13" borderId="89" xfId="0" applyFont="1" applyFill="1" applyBorder="1" applyAlignment="1">
      <alignment horizontal="center" vertical="center" wrapText="1"/>
    </xf>
    <xf numFmtId="0" fontId="7" fillId="13" borderId="93" xfId="0" applyFont="1" applyFill="1" applyBorder="1" applyAlignment="1">
      <alignment horizontal="center" vertical="center" wrapText="1"/>
    </xf>
    <xf numFmtId="1" fontId="6" fillId="13" borderId="108" xfId="0" applyNumberFormat="1" applyFont="1" applyFill="1" applyBorder="1" applyAlignment="1">
      <alignment horizontal="center" vertical="center" wrapText="1"/>
    </xf>
    <xf numFmtId="0" fontId="68" fillId="13" borderId="128" xfId="0" applyFont="1" applyFill="1" applyBorder="1" applyAlignment="1">
      <alignment horizontal="center" vertical="center" wrapText="1"/>
    </xf>
    <xf numFmtId="0" fontId="18" fillId="21" borderId="89" xfId="0" applyFont="1" applyFill="1" applyBorder="1" applyAlignment="1">
      <alignment horizontal="center" vertical="center" wrapText="1"/>
    </xf>
    <xf numFmtId="0" fontId="7" fillId="21" borderId="93" xfId="0" applyFont="1" applyFill="1" applyBorder="1" applyAlignment="1">
      <alignment horizontal="center" vertical="center" wrapText="1"/>
    </xf>
    <xf numFmtId="1" fontId="6" fillId="21" borderId="108" xfId="0" applyNumberFormat="1" applyFont="1" applyFill="1" applyBorder="1" applyAlignment="1">
      <alignment horizontal="center" vertical="center" wrapText="1"/>
    </xf>
    <xf numFmtId="0" fontId="68" fillId="21" borderId="128" xfId="0" applyFont="1" applyFill="1" applyBorder="1" applyAlignment="1">
      <alignment horizontal="center" vertical="center" wrapText="1"/>
    </xf>
    <xf numFmtId="1" fontId="6" fillId="25" borderId="89" xfId="0" applyNumberFormat="1" applyFont="1" applyFill="1" applyBorder="1" applyAlignment="1">
      <alignment horizontal="center" vertical="center" wrapText="1"/>
    </xf>
    <xf numFmtId="0" fontId="68" fillId="25" borderId="93" xfId="0" applyFont="1" applyFill="1" applyBorder="1" applyAlignment="1">
      <alignment horizontal="center" vertical="center" wrapText="1"/>
    </xf>
    <xf numFmtId="0" fontId="49" fillId="3" borderId="61" xfId="0" applyFont="1" applyFill="1" applyBorder="1" applyAlignment="1">
      <alignment vertical="top" wrapText="1"/>
    </xf>
    <xf numFmtId="0" fontId="49" fillId="3" borderId="52" xfId="0" applyFont="1" applyFill="1" applyBorder="1" applyAlignment="1">
      <alignment vertical="top" wrapText="1"/>
    </xf>
    <xf numFmtId="0" fontId="49" fillId="3" borderId="18" xfId="0" applyFont="1" applyFill="1" applyBorder="1" applyAlignment="1">
      <alignment vertical="top" wrapText="1"/>
    </xf>
    <xf numFmtId="0" fontId="50" fillId="10" borderId="55" xfId="0" applyFont="1" applyFill="1" applyBorder="1" applyAlignment="1" applyProtection="1">
      <alignment horizontal="center" vertical="center" wrapText="1"/>
      <protection locked="0"/>
    </xf>
    <xf numFmtId="0" fontId="45" fillId="10" borderId="35" xfId="0" applyFont="1" applyFill="1" applyBorder="1" applyAlignment="1" applyProtection="1">
      <alignment horizontal="center" vertical="center" wrapText="1"/>
      <protection locked="0"/>
    </xf>
    <xf numFmtId="0" fontId="44" fillId="10" borderId="116" xfId="0" applyNumberFormat="1" applyFont="1" applyFill="1" applyBorder="1" applyAlignment="1" applyProtection="1">
      <alignment horizontal="center" vertical="center" wrapText="1"/>
    </xf>
    <xf numFmtId="0" fontId="44" fillId="10" borderId="2" xfId="0" applyNumberFormat="1" applyFont="1" applyFill="1" applyBorder="1" applyAlignment="1" applyProtection="1">
      <alignment horizontal="center" vertical="center" wrapText="1"/>
    </xf>
    <xf numFmtId="1" fontId="50" fillId="21" borderId="25" xfId="0" applyNumberFormat="1" applyFont="1" applyFill="1" applyBorder="1" applyAlignment="1" applyProtection="1">
      <alignment horizontal="center" vertical="center" wrapText="1"/>
    </xf>
    <xf numFmtId="1" fontId="50" fillId="21" borderId="50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 applyProtection="1">
      <alignment horizontal="left" vertical="top" wrapText="1"/>
    </xf>
    <xf numFmtId="0" fontId="21" fillId="3" borderId="32" xfId="0" applyFont="1" applyFill="1" applyBorder="1" applyAlignment="1">
      <alignment horizontal="left" vertical="top" wrapText="1"/>
    </xf>
    <xf numFmtId="0" fontId="21" fillId="3" borderId="33" xfId="0" applyFont="1" applyFill="1" applyBorder="1" applyAlignment="1">
      <alignment horizontal="left" vertical="top" wrapText="1"/>
    </xf>
    <xf numFmtId="166" fontId="17" fillId="0" borderId="49" xfId="0" applyNumberFormat="1" applyFont="1" applyBorder="1" applyAlignment="1" applyProtection="1">
      <alignment horizontal="center" vertical="center"/>
      <protection locked="0"/>
    </xf>
    <xf numFmtId="166" fontId="17" fillId="0" borderId="6" xfId="0" applyNumberFormat="1" applyFont="1" applyBorder="1" applyAlignment="1" applyProtection="1">
      <alignment horizontal="center" vertical="center"/>
      <protection locked="0"/>
    </xf>
    <xf numFmtId="49" fontId="13" fillId="1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10" borderId="8" xfId="0" applyFont="1" applyFill="1" applyBorder="1" applyAlignment="1" applyProtection="1">
      <alignment horizontal="center" vertical="center" wrapText="1"/>
      <protection locked="0"/>
    </xf>
    <xf numFmtId="0" fontId="13" fillId="10" borderId="13" xfId="0" applyFont="1" applyFill="1" applyBorder="1" applyAlignment="1" applyProtection="1">
      <alignment horizontal="center" vertical="center" wrapText="1"/>
      <protection locked="0"/>
    </xf>
    <xf numFmtId="0" fontId="29" fillId="10" borderId="51" xfId="0" applyFont="1" applyFill="1" applyBorder="1" applyAlignment="1">
      <alignment horizontal="center" vertical="center" wrapText="1"/>
    </xf>
    <xf numFmtId="0" fontId="30" fillId="10" borderId="43" xfId="0" applyFont="1" applyFill="1" applyBorder="1" applyAlignment="1">
      <alignment horizontal="center" vertical="center" wrapText="1"/>
    </xf>
    <xf numFmtId="49" fontId="13" fillId="10" borderId="48" xfId="0" applyNumberFormat="1" applyFont="1" applyFill="1" applyBorder="1" applyAlignment="1" applyProtection="1">
      <alignment horizontal="center" vertical="center" wrapText="1"/>
      <protection locked="0"/>
    </xf>
    <xf numFmtId="0" fontId="13" fillId="10" borderId="127" xfId="0" applyFont="1" applyFill="1" applyBorder="1" applyAlignment="1" applyProtection="1">
      <alignment horizontal="center" vertical="center" wrapText="1"/>
      <protection locked="0"/>
    </xf>
    <xf numFmtId="164" fontId="17" fillId="0" borderId="140" xfId="0" applyNumberFormat="1" applyFont="1" applyBorder="1" applyAlignment="1" applyProtection="1">
      <alignment horizontal="center" vertical="center"/>
      <protection locked="0"/>
    </xf>
    <xf numFmtId="164" fontId="17" fillId="0" borderId="58" xfId="0" applyNumberFormat="1" applyFont="1" applyBorder="1" applyAlignment="1" applyProtection="1">
      <alignment horizontal="center" vertical="center"/>
      <protection locked="0"/>
    </xf>
    <xf numFmtId="164" fontId="74" fillId="3" borderId="140" xfId="0" applyNumberFormat="1" applyFont="1" applyFill="1" applyBorder="1" applyAlignment="1" applyProtection="1">
      <alignment horizontal="left" vertical="top"/>
      <protection locked="0"/>
    </xf>
    <xf numFmtId="164" fontId="74" fillId="3" borderId="58" xfId="0" applyNumberFormat="1" applyFont="1" applyFill="1" applyBorder="1" applyAlignment="1" applyProtection="1">
      <alignment horizontal="left" vertical="top"/>
      <protection locked="0"/>
    </xf>
    <xf numFmtId="0" fontId="17" fillId="0" borderId="49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164" fontId="17" fillId="0" borderId="49" xfId="0" applyNumberFormat="1" applyFont="1" applyBorder="1" applyAlignment="1" applyProtection="1">
      <alignment horizontal="center" vertical="center"/>
      <protection locked="0"/>
    </xf>
    <xf numFmtId="164" fontId="17" fillId="0" borderId="6" xfId="0" applyNumberFormat="1" applyFont="1" applyBorder="1" applyAlignment="1" applyProtection="1">
      <alignment horizontal="center" vertical="center"/>
      <protection locked="0"/>
    </xf>
    <xf numFmtId="1" fontId="1" fillId="6" borderId="14" xfId="0" applyNumberFormat="1" applyFont="1" applyFill="1" applyBorder="1" applyAlignment="1">
      <alignment horizontal="center" vertical="center" wrapText="1"/>
    </xf>
    <xf numFmtId="0" fontId="0" fillId="6" borderId="63" xfId="0" applyFill="1" applyBorder="1" applyAlignment="1">
      <alignment horizontal="center" vertical="center" wrapText="1"/>
    </xf>
    <xf numFmtId="1" fontId="1" fillId="13" borderId="14" xfId="0" applyNumberFormat="1" applyFont="1" applyFill="1" applyBorder="1" applyAlignment="1">
      <alignment horizontal="center" vertical="center" wrapText="1"/>
    </xf>
    <xf numFmtId="0" fontId="0" fillId="13" borderId="63" xfId="0" applyFill="1" applyBorder="1" applyAlignment="1">
      <alignment horizontal="center" vertical="center" wrapText="1"/>
    </xf>
    <xf numFmtId="1" fontId="23" fillId="14" borderId="75" xfId="0" applyNumberFormat="1" applyFont="1" applyFill="1" applyBorder="1" applyAlignment="1">
      <alignment horizontal="center" vertical="center" wrapText="1"/>
    </xf>
    <xf numFmtId="0" fontId="22" fillId="14" borderId="77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59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63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50" fillId="3" borderId="31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 wrapText="1"/>
    </xf>
    <xf numFmtId="164" fontId="74" fillId="0" borderId="49" xfId="0" applyNumberFormat="1" applyFont="1" applyBorder="1" applyAlignment="1" applyProtection="1">
      <alignment horizontal="left" vertical="top"/>
      <protection locked="0"/>
    </xf>
    <xf numFmtId="164" fontId="74" fillId="0" borderId="36" xfId="0" applyNumberFormat="1" applyFont="1" applyBorder="1" applyAlignment="1" applyProtection="1">
      <alignment horizontal="left" vertical="top"/>
      <protection locked="0"/>
    </xf>
    <xf numFmtId="164" fontId="19" fillId="10" borderId="24" xfId="0" applyNumberFormat="1" applyFont="1" applyFill="1" applyBorder="1" applyAlignment="1" applyProtection="1">
      <alignment horizontal="center" vertical="center"/>
    </xf>
    <xf numFmtId="164" fontId="19" fillId="10" borderId="21" xfId="0" applyNumberFormat="1" applyFont="1" applyFill="1" applyBorder="1" applyAlignment="1" applyProtection="1">
      <alignment horizontal="center" vertical="center"/>
    </xf>
    <xf numFmtId="0" fontId="14" fillId="10" borderId="149" xfId="0" applyNumberFormat="1" applyFont="1" applyFill="1" applyBorder="1" applyAlignment="1" applyProtection="1">
      <alignment horizontal="center" vertical="center" wrapText="1"/>
    </xf>
    <xf numFmtId="0" fontId="14" fillId="10" borderId="79" xfId="0" applyNumberFormat="1" applyFont="1" applyFill="1" applyBorder="1" applyAlignment="1" applyProtection="1">
      <alignment horizontal="center" vertical="center" wrapText="1"/>
    </xf>
    <xf numFmtId="0" fontId="16" fillId="10" borderId="149" xfId="0" applyNumberFormat="1" applyFont="1" applyFill="1" applyBorder="1" applyAlignment="1" applyProtection="1">
      <alignment horizontal="center" vertical="center" wrapText="1"/>
    </xf>
    <xf numFmtId="0" fontId="16" fillId="10" borderId="79" xfId="0" applyNumberFormat="1" applyFont="1" applyFill="1" applyBorder="1" applyAlignment="1" applyProtection="1">
      <alignment horizontal="center" vertical="center" wrapText="1"/>
    </xf>
    <xf numFmtId="164" fontId="74" fillId="3" borderId="49" xfId="0" applyNumberFormat="1" applyFont="1" applyFill="1" applyBorder="1" applyAlignment="1" applyProtection="1">
      <alignment horizontal="left" vertical="top"/>
      <protection locked="0"/>
    </xf>
    <xf numFmtId="164" fontId="74" fillId="3" borderId="36" xfId="0" applyNumberFormat="1" applyFont="1" applyFill="1" applyBorder="1" applyAlignment="1" applyProtection="1">
      <alignment horizontal="left" vertical="top"/>
      <protection locked="0"/>
    </xf>
    <xf numFmtId="0" fontId="14" fillId="24" borderId="63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14" fillId="24" borderId="15" xfId="0" applyFont="1" applyFill="1" applyBorder="1" applyAlignment="1">
      <alignment horizontal="center" vertical="center" wrapText="1"/>
    </xf>
    <xf numFmtId="0" fontId="6" fillId="24" borderId="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164" fontId="44" fillId="3" borderId="14" xfId="0" applyNumberFormat="1" applyFont="1" applyFill="1" applyBorder="1" applyAlignment="1" applyProtection="1">
      <alignment horizontal="left" vertical="top" wrapText="1"/>
    </xf>
    <xf numFmtId="0" fontId="44" fillId="3" borderId="5" xfId="0" applyFont="1" applyFill="1" applyBorder="1" applyAlignment="1">
      <alignment horizontal="left" vertical="top" wrapText="1"/>
    </xf>
    <xf numFmtId="0" fontId="44" fillId="3" borderId="59" xfId="0" applyFont="1" applyFill="1" applyBorder="1" applyAlignment="1">
      <alignment horizontal="left" vertical="top" wrapText="1"/>
    </xf>
    <xf numFmtId="0" fontId="44" fillId="3" borderId="15" xfId="0" applyFont="1" applyFill="1" applyBorder="1" applyAlignment="1">
      <alignment horizontal="left" vertical="top" wrapText="1"/>
    </xf>
    <xf numFmtId="0" fontId="44" fillId="3" borderId="0" xfId="0" applyFont="1" applyFill="1" applyBorder="1" applyAlignment="1">
      <alignment horizontal="left" vertical="top" wrapText="1"/>
    </xf>
    <xf numFmtId="0" fontId="44" fillId="3" borderId="10" xfId="0" applyFont="1" applyFill="1" applyBorder="1" applyAlignment="1">
      <alignment horizontal="left" vertical="top" wrapText="1"/>
    </xf>
    <xf numFmtId="0" fontId="44" fillId="3" borderId="63" xfId="0" applyFont="1" applyFill="1" applyBorder="1" applyAlignment="1">
      <alignment horizontal="left" vertical="top" wrapText="1"/>
    </xf>
    <xf numFmtId="0" fontId="44" fillId="3" borderId="12" xfId="0" applyFont="1" applyFill="1" applyBorder="1" applyAlignment="1">
      <alignment horizontal="left" vertical="top" wrapText="1"/>
    </xf>
    <xf numFmtId="0" fontId="44" fillId="3" borderId="11" xfId="0" applyFont="1" applyFill="1" applyBorder="1" applyAlignment="1">
      <alignment horizontal="left" vertical="top" wrapText="1"/>
    </xf>
    <xf numFmtId="0" fontId="17" fillId="0" borderId="58" xfId="0" applyFont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7" borderId="0" xfId="0" applyFill="1" applyBorder="1" applyAlignment="1">
      <alignment horizontal="left" vertical="center" wrapText="1"/>
    </xf>
    <xf numFmtId="0" fontId="50" fillId="10" borderId="23" xfId="0" applyFont="1" applyFill="1" applyBorder="1" applyAlignment="1" applyProtection="1">
      <alignment horizontal="center" vertical="center" wrapText="1"/>
      <protection locked="0"/>
    </xf>
    <xf numFmtId="0" fontId="45" fillId="10" borderId="17" xfId="0" applyFont="1" applyFill="1" applyBorder="1" applyAlignment="1" applyProtection="1">
      <alignment horizontal="center" vertical="center" wrapText="1"/>
      <protection locked="0"/>
    </xf>
    <xf numFmtId="1" fontId="50" fillId="10" borderId="120" xfId="0" applyNumberFormat="1" applyFont="1" applyFill="1" applyBorder="1" applyAlignment="1" applyProtection="1">
      <alignment horizontal="left" vertical="top" wrapText="1"/>
    </xf>
    <xf numFmtId="1" fontId="50" fillId="10" borderId="119" xfId="0" applyNumberFormat="1" applyFont="1" applyFill="1" applyBorder="1" applyAlignment="1" applyProtection="1">
      <alignment horizontal="left" vertical="top" wrapText="1"/>
    </xf>
    <xf numFmtId="0" fontId="14" fillId="10" borderId="42" xfId="0" applyFont="1" applyFill="1" applyBorder="1" applyAlignment="1" applyProtection="1">
      <alignment horizontal="center" vertical="center" wrapText="1"/>
      <protection locked="0"/>
    </xf>
    <xf numFmtId="0" fontId="14" fillId="10" borderId="40" xfId="0" applyFont="1" applyFill="1" applyBorder="1" applyAlignment="1" applyProtection="1">
      <alignment horizontal="center" vertical="center" wrapText="1"/>
      <protection locked="0"/>
    </xf>
    <xf numFmtId="1" fontId="65" fillId="0" borderId="133" xfId="0" applyNumberFormat="1" applyFont="1" applyFill="1" applyBorder="1" applyAlignment="1" applyProtection="1">
      <alignment horizontal="center" vertical="center" wrapText="1"/>
    </xf>
    <xf numFmtId="1" fontId="65" fillId="0" borderId="134" xfId="0" applyNumberFormat="1" applyFont="1" applyFill="1" applyBorder="1" applyAlignment="1" applyProtection="1">
      <alignment horizontal="center" vertical="center" wrapText="1"/>
    </xf>
    <xf numFmtId="0" fontId="11" fillId="10" borderId="34" xfId="0" applyFont="1" applyFill="1" applyBorder="1" applyAlignment="1">
      <alignment horizontal="center" vertical="center" wrapText="1"/>
    </xf>
    <xf numFmtId="0" fontId="11" fillId="10" borderId="66" xfId="0" applyFont="1" applyFill="1" applyBorder="1" applyAlignment="1">
      <alignment horizontal="center" vertical="center" wrapText="1"/>
    </xf>
    <xf numFmtId="0" fontId="61" fillId="24" borderId="28" xfId="0" applyFont="1" applyFill="1" applyBorder="1" applyAlignment="1">
      <alignment horizontal="center" vertical="center" wrapText="1"/>
    </xf>
    <xf numFmtId="0" fontId="16" fillId="24" borderId="5" xfId="0" applyFont="1" applyFill="1" applyBorder="1" applyAlignment="1">
      <alignment horizontal="center" vertical="center" wrapText="1"/>
    </xf>
    <xf numFmtId="0" fontId="6" fillId="24" borderId="7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vertical="center" wrapText="1"/>
    </xf>
    <xf numFmtId="0" fontId="50" fillId="10" borderId="66" xfId="0" applyFont="1" applyFill="1" applyBorder="1" applyAlignment="1" applyProtection="1">
      <alignment horizontal="center" vertical="center" wrapText="1"/>
      <protection locked="0"/>
    </xf>
    <xf numFmtId="0" fontId="45" fillId="10" borderId="139" xfId="0" applyFont="1" applyFill="1" applyBorder="1" applyAlignment="1" applyProtection="1">
      <alignment horizontal="center" vertical="center" wrapText="1"/>
      <protection locked="0"/>
    </xf>
    <xf numFmtId="164" fontId="44" fillId="3" borderId="5" xfId="0" applyNumberFormat="1" applyFont="1" applyFill="1" applyBorder="1" applyAlignment="1" applyProtection="1">
      <alignment horizontal="left" vertical="top" wrapText="1"/>
    </xf>
    <xf numFmtId="1" fontId="50" fillId="10" borderId="118" xfId="0" applyNumberFormat="1" applyFont="1" applyFill="1" applyBorder="1" applyAlignment="1" applyProtection="1">
      <alignment horizontal="left" vertical="top"/>
    </xf>
    <xf numFmtId="1" fontId="50" fillId="10" borderId="119" xfId="0" applyNumberFormat="1" applyFont="1" applyFill="1" applyBorder="1" applyAlignment="1" applyProtection="1">
      <alignment horizontal="left" vertical="top"/>
    </xf>
    <xf numFmtId="0" fontId="20" fillId="10" borderId="116" xfId="0" applyNumberFormat="1" applyFont="1" applyFill="1" applyBorder="1" applyAlignment="1" applyProtection="1">
      <alignment horizontal="center" vertical="center" wrapText="1"/>
    </xf>
    <xf numFmtId="0" fontId="20" fillId="10" borderId="2" xfId="0" applyNumberFormat="1" applyFont="1" applyFill="1" applyBorder="1" applyAlignment="1" applyProtection="1">
      <alignment horizontal="center" vertical="center" wrapText="1"/>
    </xf>
    <xf numFmtId="1" fontId="44" fillId="10" borderId="116" xfId="0" applyNumberFormat="1" applyFont="1" applyFill="1" applyBorder="1" applyAlignment="1" applyProtection="1">
      <alignment horizontal="center" vertical="center" wrapText="1"/>
    </xf>
    <xf numFmtId="1" fontId="44" fillId="10" borderId="2" xfId="0" applyNumberFormat="1" applyFont="1" applyFill="1" applyBorder="1" applyAlignment="1" applyProtection="1">
      <alignment horizontal="center" vertical="center" wrapText="1"/>
    </xf>
    <xf numFmtId="1" fontId="50" fillId="21" borderId="116" xfId="0" applyNumberFormat="1" applyFont="1" applyFill="1" applyBorder="1" applyAlignment="1" applyProtection="1">
      <alignment horizontal="center" vertical="center" wrapText="1"/>
    </xf>
    <xf numFmtId="1" fontId="50" fillId="21" borderId="2" xfId="0" applyNumberFormat="1" applyFont="1" applyFill="1" applyBorder="1" applyAlignment="1" applyProtection="1">
      <alignment horizontal="center" vertical="center" wrapText="1"/>
    </xf>
    <xf numFmtId="0" fontId="50" fillId="20" borderId="32" xfId="0" applyFont="1" applyFill="1" applyBorder="1" applyAlignment="1">
      <alignment horizontal="center" vertical="center" wrapText="1"/>
    </xf>
    <xf numFmtId="0" fontId="45" fillId="20" borderId="32" xfId="0" applyFont="1" applyFill="1" applyBorder="1" applyAlignment="1">
      <alignment horizontal="center" vertical="center" wrapText="1"/>
    </xf>
    <xf numFmtId="0" fontId="45" fillId="20" borderId="33" xfId="0" applyFont="1" applyFill="1" applyBorder="1" applyAlignment="1">
      <alignment horizontal="center" vertical="center" wrapText="1"/>
    </xf>
    <xf numFmtId="0" fontId="19" fillId="10" borderId="42" xfId="0" applyNumberFormat="1" applyFont="1" applyFill="1" applyBorder="1" applyAlignment="1" applyProtection="1">
      <alignment horizontal="center" vertical="center" wrapText="1"/>
    </xf>
    <xf numFmtId="0" fontId="19" fillId="10" borderId="40" xfId="0" applyNumberFormat="1" applyFont="1" applyFill="1" applyBorder="1" applyAlignment="1" applyProtection="1">
      <alignment horizontal="center" vertical="center" wrapText="1"/>
    </xf>
    <xf numFmtId="164" fontId="17" fillId="0" borderId="116" xfId="0" applyNumberFormat="1" applyFont="1" applyBorder="1" applyAlignment="1" applyProtection="1">
      <alignment horizontal="center" vertical="center"/>
      <protection locked="0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166" fontId="17" fillId="0" borderId="116" xfId="0" applyNumberFormat="1" applyFont="1" applyBorder="1" applyAlignment="1" applyProtection="1">
      <alignment horizontal="center" vertical="center"/>
      <protection locked="0"/>
    </xf>
    <xf numFmtId="166" fontId="17" fillId="0" borderId="2" xfId="0" applyNumberFormat="1" applyFont="1" applyBorder="1" applyAlignment="1" applyProtection="1">
      <alignment horizontal="center" vertical="center"/>
      <protection locked="0"/>
    </xf>
    <xf numFmtId="1" fontId="44" fillId="10" borderId="130" xfId="0" applyNumberFormat="1" applyFont="1" applyFill="1" applyBorder="1" applyAlignment="1" applyProtection="1">
      <alignment horizontal="center" vertical="center" wrapText="1"/>
    </xf>
    <xf numFmtId="1" fontId="44" fillId="10" borderId="132" xfId="0" applyNumberFormat="1" applyFont="1" applyFill="1" applyBorder="1" applyAlignment="1" applyProtection="1">
      <alignment horizontal="center" vertical="center" wrapText="1"/>
    </xf>
    <xf numFmtId="164" fontId="74" fillId="3" borderId="116" xfId="0" applyNumberFormat="1" applyFont="1" applyFill="1" applyBorder="1" applyAlignment="1" applyProtection="1">
      <alignment horizontal="left" vertical="top"/>
      <protection locked="0"/>
    </xf>
    <xf numFmtId="164" fontId="74" fillId="3" borderId="131" xfId="0" applyNumberFormat="1" applyFont="1" applyFill="1" applyBorder="1" applyAlignment="1" applyProtection="1">
      <alignment horizontal="left" vertical="top"/>
      <protection locked="0"/>
    </xf>
    <xf numFmtId="0" fontId="7" fillId="10" borderId="34" xfId="0" applyFont="1" applyFill="1" applyBorder="1" applyAlignment="1">
      <alignment horizontal="center" vertical="center" wrapText="1"/>
    </xf>
    <xf numFmtId="0" fontId="7" fillId="10" borderId="66" xfId="0" applyFont="1" applyFill="1" applyBorder="1" applyAlignment="1">
      <alignment horizontal="center" vertical="center" wrapText="1"/>
    </xf>
    <xf numFmtId="1" fontId="50" fillId="10" borderId="118" xfId="0" applyNumberFormat="1" applyFont="1" applyFill="1" applyBorder="1" applyAlignment="1" applyProtection="1">
      <alignment horizontal="left" vertical="top" wrapText="1"/>
    </xf>
    <xf numFmtId="0" fontId="40" fillId="8" borderId="5" xfId="0" applyFont="1" applyFill="1" applyBorder="1" applyAlignment="1">
      <alignment horizontal="center" vertical="center" wrapText="1"/>
    </xf>
    <xf numFmtId="0" fontId="42" fillId="8" borderId="12" xfId="0" applyFont="1" applyFill="1" applyBorder="1" applyAlignment="1">
      <alignment vertical="center" wrapText="1"/>
    </xf>
    <xf numFmtId="1" fontId="44" fillId="10" borderId="25" xfId="0" applyNumberFormat="1" applyFont="1" applyFill="1" applyBorder="1" applyAlignment="1" applyProtection="1">
      <alignment horizontal="center" vertical="center" wrapText="1"/>
    </xf>
    <xf numFmtId="1" fontId="44" fillId="10" borderId="50" xfId="0" applyNumberFormat="1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8" fillId="8" borderId="59" xfId="0" applyFont="1" applyFill="1" applyBorder="1" applyAlignment="1">
      <alignment horizontal="center" vertical="center" wrapText="1"/>
    </xf>
    <xf numFmtId="0" fontId="43" fillId="8" borderId="11" xfId="0" applyFont="1" applyFill="1" applyBorder="1" applyAlignment="1">
      <alignment vertical="center" wrapText="1"/>
    </xf>
    <xf numFmtId="0" fontId="37" fillId="8" borderId="44" xfId="0" applyFont="1" applyFill="1" applyBorder="1" applyAlignment="1">
      <alignment horizontal="center" vertical="center" wrapText="1"/>
    </xf>
    <xf numFmtId="0" fontId="26" fillId="8" borderId="73" xfId="0" applyFont="1" applyFill="1" applyBorder="1" applyAlignment="1">
      <alignment vertical="center" wrapText="1"/>
    </xf>
    <xf numFmtId="0" fontId="40" fillId="6" borderId="4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vertical="center" wrapText="1"/>
    </xf>
    <xf numFmtId="0" fontId="39" fillId="14" borderId="4" xfId="0" applyFont="1" applyFill="1" applyBorder="1" applyAlignment="1">
      <alignment horizontal="center" vertical="center" wrapText="1"/>
    </xf>
    <xf numFmtId="0" fontId="33" fillId="14" borderId="2" xfId="0" applyFont="1" applyFill="1" applyBorder="1" applyAlignment="1">
      <alignment vertical="center" wrapText="1"/>
    </xf>
    <xf numFmtId="14" fontId="19" fillId="3" borderId="151" xfId="0" applyNumberFormat="1" applyFont="1" applyFill="1" applyBorder="1" applyAlignment="1" applyProtection="1">
      <alignment horizontal="center" vertical="center" wrapText="1"/>
      <protection locked="0"/>
    </xf>
    <xf numFmtId="14" fontId="24" fillId="3" borderId="150" xfId="0" applyNumberFormat="1" applyFont="1" applyFill="1" applyBorder="1" applyAlignment="1" applyProtection="1">
      <alignment horizontal="center" vertical="center" wrapText="1"/>
      <protection locked="0"/>
    </xf>
    <xf numFmtId="164" fontId="19" fillId="10" borderId="68" xfId="0" applyNumberFormat="1" applyFont="1" applyFill="1" applyBorder="1" applyAlignment="1" applyProtection="1">
      <alignment horizontal="center" vertical="center"/>
    </xf>
    <xf numFmtId="0" fontId="31" fillId="10" borderId="5" xfId="0" applyFont="1" applyFill="1" applyBorder="1" applyAlignment="1">
      <alignment horizontal="right" vertical="center"/>
    </xf>
    <xf numFmtId="0" fontId="31" fillId="10" borderId="3" xfId="0" applyFont="1" applyFill="1" applyBorder="1" applyAlignment="1">
      <alignment horizontal="right" vertical="center"/>
    </xf>
    <xf numFmtId="0" fontId="39" fillId="8" borderId="5" xfId="0" applyFont="1" applyFill="1" applyBorder="1" applyAlignment="1">
      <alignment horizontal="center" vertical="center" wrapText="1"/>
    </xf>
    <xf numFmtId="0" fontId="41" fillId="8" borderId="12" xfId="0" applyFont="1" applyFill="1" applyBorder="1" applyAlignment="1">
      <alignment vertical="center" wrapText="1"/>
    </xf>
    <xf numFmtId="0" fontId="38" fillId="5" borderId="45" xfId="0" applyFont="1" applyFill="1" applyBorder="1" applyAlignment="1">
      <alignment horizontal="center" vertical="center" wrapText="1"/>
    </xf>
    <xf numFmtId="0" fontId="35" fillId="5" borderId="54" xfId="0" applyFont="1" applyFill="1" applyBorder="1" applyAlignment="1">
      <alignment vertical="center" wrapText="1"/>
    </xf>
    <xf numFmtId="165" fontId="2" fillId="3" borderId="44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9" fillId="3" borderId="31" xfId="0" applyFont="1" applyFill="1" applyBorder="1" applyAlignment="1">
      <alignment horizontal="center" vertical="center" wrapText="1"/>
    </xf>
    <xf numFmtId="0" fontId="69" fillId="3" borderId="32" xfId="0" applyFont="1" applyFill="1" applyBorder="1" applyAlignment="1">
      <alignment horizontal="center" vertical="center" wrapText="1"/>
    </xf>
    <xf numFmtId="0" fontId="69" fillId="3" borderId="33" xfId="0" applyFont="1" applyFill="1" applyBorder="1" applyAlignment="1">
      <alignment horizontal="center" vertical="center" wrapText="1"/>
    </xf>
    <xf numFmtId="0" fontId="17" fillId="0" borderId="140" xfId="0" applyFont="1" applyBorder="1" applyAlignment="1" applyProtection="1">
      <alignment horizontal="center" vertical="center"/>
      <protection locked="0"/>
    </xf>
    <xf numFmtId="166" fontId="17" fillId="0" borderId="140" xfId="0" applyNumberFormat="1" applyFont="1" applyBorder="1" applyAlignment="1" applyProtection="1">
      <alignment horizontal="center" vertical="center"/>
      <protection locked="0"/>
    </xf>
    <xf numFmtId="49" fontId="13" fillId="10" borderId="42" xfId="0" applyNumberFormat="1" applyFont="1" applyFill="1" applyBorder="1" applyAlignment="1" applyProtection="1">
      <alignment horizontal="center" vertical="center" wrapText="1"/>
      <protection locked="0"/>
    </xf>
    <xf numFmtId="49" fontId="13" fillId="10" borderId="80" xfId="0" applyNumberFormat="1" applyFont="1" applyFill="1" applyBorder="1" applyAlignment="1" applyProtection="1">
      <alignment horizontal="center" vertical="center" wrapText="1"/>
      <protection locked="0"/>
    </xf>
    <xf numFmtId="49" fontId="13" fillId="10" borderId="4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164" fontId="17" fillId="23" borderId="49" xfId="0" applyNumberFormat="1" applyFont="1" applyFill="1" applyBorder="1" applyAlignment="1" applyProtection="1">
      <alignment horizontal="center" vertical="center"/>
      <protection locked="0"/>
    </xf>
    <xf numFmtId="164" fontId="17" fillId="23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131" xfId="0" applyFont="1" applyBorder="1" applyAlignment="1" applyProtection="1">
      <alignment horizontal="center" vertical="center"/>
      <protection locked="0"/>
    </xf>
    <xf numFmtId="0" fontId="11" fillId="10" borderId="42" xfId="0" applyFont="1" applyFill="1" applyBorder="1" applyAlignment="1">
      <alignment horizontal="center" vertical="center" wrapText="1"/>
    </xf>
    <xf numFmtId="0" fontId="11" fillId="10" borderId="121" xfId="0" applyFont="1" applyFill="1" applyBorder="1" applyAlignment="1">
      <alignment horizontal="center" vertical="center" wrapText="1"/>
    </xf>
    <xf numFmtId="0" fontId="25" fillId="10" borderId="34" xfId="0" applyFont="1" applyFill="1" applyBorder="1" applyAlignment="1">
      <alignment horizontal="center" vertical="center" wrapText="1"/>
    </xf>
    <xf numFmtId="0" fontId="25" fillId="10" borderId="66" xfId="0" applyFont="1" applyFill="1" applyBorder="1" applyAlignment="1">
      <alignment horizontal="center" vertical="center" wrapText="1"/>
    </xf>
    <xf numFmtId="14" fontId="12" fillId="24" borderId="14" xfId="0" applyNumberFormat="1" applyFont="1" applyFill="1" applyBorder="1" applyAlignment="1">
      <alignment horizontal="center" vertical="center" wrapText="1"/>
    </xf>
    <xf numFmtId="0" fontId="12" fillId="24" borderId="5" xfId="0" applyFont="1" applyFill="1" applyBorder="1" applyAlignment="1">
      <alignment horizontal="center" vertical="center" wrapText="1"/>
    </xf>
    <xf numFmtId="0" fontId="12" fillId="24" borderId="5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11" fillId="10" borderId="72" xfId="0" applyFont="1" applyFill="1" applyBorder="1" applyAlignment="1">
      <alignment horizontal="center" vertical="center" wrapText="1"/>
    </xf>
    <xf numFmtId="0" fontId="38" fillId="13" borderId="4" xfId="0" applyFont="1" applyFill="1" applyBorder="1" applyAlignment="1">
      <alignment horizontal="center" vertical="center" wrapText="1"/>
    </xf>
    <xf numFmtId="0" fontId="35" fillId="13" borderId="2" xfId="0" applyFont="1" applyFill="1" applyBorder="1" applyAlignment="1">
      <alignment vertical="center" wrapText="1"/>
    </xf>
    <xf numFmtId="1" fontId="50" fillId="10" borderId="136" xfId="0" applyNumberFormat="1" applyFont="1" applyFill="1" applyBorder="1" applyAlignment="1" applyProtection="1">
      <alignment horizontal="left" vertical="top"/>
    </xf>
    <xf numFmtId="0" fontId="21" fillId="13" borderId="32" xfId="0" applyFont="1" applyFill="1" applyBorder="1" applyAlignment="1">
      <alignment horizontal="center" vertical="center" wrapText="1"/>
    </xf>
    <xf numFmtId="0" fontId="8" fillId="13" borderId="32" xfId="0" applyFont="1" applyFill="1" applyBorder="1" applyAlignment="1">
      <alignment horizontal="center" vertical="center" wrapText="1"/>
    </xf>
    <xf numFmtId="0" fontId="8" fillId="13" borderId="33" xfId="0" applyFont="1" applyFill="1" applyBorder="1" applyAlignment="1">
      <alignment horizontal="center" vertical="center" wrapText="1"/>
    </xf>
    <xf numFmtId="164" fontId="44" fillId="3" borderId="59" xfId="0" applyNumberFormat="1" applyFont="1" applyFill="1" applyBorder="1" applyAlignment="1" applyProtection="1">
      <alignment horizontal="left" vertical="top" wrapText="1"/>
    </xf>
    <xf numFmtId="164" fontId="44" fillId="3" borderId="15" xfId="0" applyNumberFormat="1" applyFont="1" applyFill="1" applyBorder="1" applyAlignment="1" applyProtection="1">
      <alignment horizontal="left" vertical="top" wrapText="1"/>
    </xf>
    <xf numFmtId="164" fontId="44" fillId="3" borderId="0" xfId="0" applyNumberFormat="1" applyFont="1" applyFill="1" applyBorder="1" applyAlignment="1" applyProtection="1">
      <alignment horizontal="left" vertical="top" wrapText="1"/>
    </xf>
    <xf numFmtId="164" fontId="44" fillId="3" borderId="10" xfId="0" applyNumberFormat="1" applyFont="1" applyFill="1" applyBorder="1" applyAlignment="1" applyProtection="1">
      <alignment horizontal="left" vertical="top" wrapText="1"/>
    </xf>
    <xf numFmtId="164" fontId="44" fillId="3" borderId="63" xfId="0" applyNumberFormat="1" applyFont="1" applyFill="1" applyBorder="1" applyAlignment="1" applyProtection="1">
      <alignment horizontal="left" vertical="top" wrapText="1"/>
    </xf>
    <xf numFmtId="164" fontId="44" fillId="3" borderId="12" xfId="0" applyNumberFormat="1" applyFont="1" applyFill="1" applyBorder="1" applyAlignment="1" applyProtection="1">
      <alignment horizontal="left" vertical="top" wrapText="1"/>
    </xf>
    <xf numFmtId="164" fontId="44" fillId="3" borderId="11" xfId="0" applyNumberFormat="1" applyFont="1" applyFill="1" applyBorder="1" applyAlignment="1" applyProtection="1">
      <alignment horizontal="left" vertical="top" wrapText="1"/>
    </xf>
    <xf numFmtId="0" fontId="72" fillId="6" borderId="32" xfId="0" applyFont="1" applyFill="1" applyBorder="1" applyAlignment="1">
      <alignment horizontal="center" vertical="center" wrapText="1"/>
    </xf>
    <xf numFmtId="0" fontId="73" fillId="6" borderId="32" xfId="0" applyFont="1" applyFill="1" applyBorder="1" applyAlignment="1">
      <alignment horizontal="center" vertical="center" wrapText="1"/>
    </xf>
    <xf numFmtId="0" fontId="73" fillId="6" borderId="33" xfId="0" applyFont="1" applyFill="1" applyBorder="1" applyAlignment="1">
      <alignment horizontal="center" vertical="center" wrapText="1"/>
    </xf>
    <xf numFmtId="49" fontId="13" fillId="10" borderId="25" xfId="0" applyNumberFormat="1" applyFont="1" applyFill="1" applyBorder="1" applyAlignment="1" applyProtection="1">
      <alignment horizontal="center" vertical="center" wrapText="1"/>
      <protection locked="0"/>
    </xf>
    <xf numFmtId="49" fontId="13" fillId="10" borderId="27" xfId="0" applyNumberFormat="1" applyFont="1" applyFill="1" applyBorder="1" applyAlignment="1" applyProtection="1">
      <alignment horizontal="center" vertical="center" wrapText="1"/>
      <protection locked="0"/>
    </xf>
    <xf numFmtId="49" fontId="13" fillId="10" borderId="5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164" fontId="17" fillId="0" borderId="131" xfId="0" applyNumberFormat="1" applyFont="1" applyBorder="1" applyAlignment="1" applyProtection="1">
      <alignment horizontal="center" vertical="center"/>
      <protection locked="0"/>
    </xf>
    <xf numFmtId="0" fontId="18" fillId="10" borderId="34" xfId="0" applyFont="1" applyFill="1" applyBorder="1" applyAlignment="1">
      <alignment horizontal="center" vertical="center" wrapText="1"/>
    </xf>
    <xf numFmtId="0" fontId="18" fillId="10" borderId="66" xfId="0" applyFont="1" applyFill="1" applyBorder="1" applyAlignment="1">
      <alignment horizontal="center" vertical="center" wrapText="1"/>
    </xf>
    <xf numFmtId="0" fontId="50" fillId="10" borderId="17" xfId="0" applyFont="1" applyFill="1" applyBorder="1" applyAlignment="1" applyProtection="1">
      <alignment horizontal="center" vertical="center" wrapText="1"/>
      <protection locked="0"/>
    </xf>
    <xf numFmtId="49" fontId="64" fillId="10" borderId="8" xfId="0" applyNumberFormat="1" applyFont="1" applyFill="1" applyBorder="1" applyAlignment="1" applyProtection="1">
      <alignment horizontal="center" vertical="center" wrapText="1"/>
      <protection locked="0"/>
    </xf>
    <xf numFmtId="0" fontId="64" fillId="10" borderId="8" xfId="0" applyFont="1" applyFill="1" applyBorder="1" applyAlignment="1" applyProtection="1">
      <alignment horizontal="center" vertical="center" wrapText="1"/>
      <protection locked="0"/>
    </xf>
    <xf numFmtId="0" fontId="64" fillId="10" borderId="13" xfId="0" applyFont="1" applyFill="1" applyBorder="1" applyAlignment="1" applyProtection="1">
      <alignment horizontal="center" vertical="center" wrapText="1"/>
      <protection locked="0"/>
    </xf>
    <xf numFmtId="0" fontId="50" fillId="3" borderId="32" xfId="0" applyFont="1" applyFill="1" applyBorder="1" applyAlignment="1">
      <alignment horizontal="center" vertical="center" wrapText="1"/>
    </xf>
    <xf numFmtId="0" fontId="45" fillId="3" borderId="33" xfId="0" applyFont="1" applyFill="1" applyBorder="1" applyAlignment="1">
      <alignment horizontal="center" vertical="center" wrapText="1"/>
    </xf>
    <xf numFmtId="0" fontId="51" fillId="10" borderId="34" xfId="0" applyFont="1" applyFill="1" applyBorder="1" applyAlignment="1">
      <alignment horizontal="center" vertical="center" wrapText="1"/>
    </xf>
    <xf numFmtId="0" fontId="51" fillId="10" borderId="66" xfId="0" applyFont="1" applyFill="1" applyBorder="1" applyAlignment="1">
      <alignment horizontal="center" vertical="center" wrapText="1"/>
    </xf>
    <xf numFmtId="0" fontId="40" fillId="6" borderId="76" xfId="0" applyFont="1" applyFill="1" applyBorder="1" applyAlignment="1">
      <alignment horizontal="center" vertical="center" wrapText="1"/>
    </xf>
    <xf numFmtId="0" fontId="34" fillId="6" borderId="78" xfId="0" applyFont="1" applyFill="1" applyBorder="1" applyAlignment="1">
      <alignment vertical="center" wrapText="1"/>
    </xf>
    <xf numFmtId="0" fontId="39" fillId="14" borderId="46" xfId="0" applyFont="1" applyFill="1" applyBorder="1" applyAlignment="1">
      <alignment horizontal="center" vertical="center" wrapText="1"/>
    </xf>
    <xf numFmtId="0" fontId="33" fillId="14" borderId="79" xfId="0" applyFont="1" applyFill="1" applyBorder="1" applyAlignment="1">
      <alignment vertical="center" wrapText="1"/>
    </xf>
    <xf numFmtId="0" fontId="50" fillId="6" borderId="32" xfId="0" applyFont="1" applyFill="1" applyBorder="1" applyAlignment="1">
      <alignment horizontal="center" vertical="center" wrapText="1"/>
    </xf>
    <xf numFmtId="0" fontId="45" fillId="6" borderId="32" xfId="0" applyFont="1" applyFill="1" applyBorder="1" applyAlignment="1">
      <alignment horizontal="center" vertical="center" wrapText="1"/>
    </xf>
    <xf numFmtId="0" fontId="45" fillId="6" borderId="33" xfId="0" applyFont="1" applyFill="1" applyBorder="1" applyAlignment="1">
      <alignment horizontal="center" vertical="center" wrapText="1"/>
    </xf>
    <xf numFmtId="1" fontId="50" fillId="10" borderId="25" xfId="0" applyNumberFormat="1" applyFont="1" applyFill="1" applyBorder="1" applyAlignment="1" applyProtection="1">
      <alignment horizontal="center" vertical="center" wrapText="1"/>
    </xf>
    <xf numFmtId="1" fontId="50" fillId="10" borderId="50" xfId="0" applyNumberFormat="1" applyFont="1" applyFill="1" applyBorder="1" applyAlignment="1" applyProtection="1">
      <alignment horizontal="center" vertical="center" wrapText="1"/>
    </xf>
    <xf numFmtId="0" fontId="72" fillId="3" borderId="31" xfId="0" applyFont="1" applyFill="1" applyBorder="1" applyAlignment="1">
      <alignment horizontal="center" vertical="center" wrapText="1"/>
    </xf>
    <xf numFmtId="164" fontId="50" fillId="3" borderId="14" xfId="0" applyNumberFormat="1" applyFont="1" applyFill="1" applyBorder="1" applyAlignment="1" applyProtection="1">
      <alignment horizontal="left" vertical="top" wrapText="1"/>
    </xf>
    <xf numFmtId="0" fontId="50" fillId="3" borderId="5" xfId="0" applyFont="1" applyFill="1" applyBorder="1" applyAlignment="1">
      <alignment horizontal="left" vertical="top" wrapText="1"/>
    </xf>
    <xf numFmtId="0" fontId="50" fillId="3" borderId="59" xfId="0" applyFont="1" applyFill="1" applyBorder="1" applyAlignment="1">
      <alignment horizontal="left" vertical="top" wrapText="1"/>
    </xf>
    <xf numFmtId="0" fontId="50" fillId="3" borderId="15" xfId="0" applyFont="1" applyFill="1" applyBorder="1" applyAlignment="1">
      <alignment horizontal="left" vertical="top" wrapText="1"/>
    </xf>
    <xf numFmtId="0" fontId="50" fillId="3" borderId="0" xfId="0" applyFont="1" applyFill="1" applyBorder="1" applyAlignment="1">
      <alignment horizontal="left" vertical="top" wrapText="1"/>
    </xf>
    <xf numFmtId="0" fontId="50" fillId="3" borderId="10" xfId="0" applyFont="1" applyFill="1" applyBorder="1" applyAlignment="1">
      <alignment horizontal="left" vertical="top" wrapText="1"/>
    </xf>
    <xf numFmtId="0" fontId="50" fillId="3" borderId="63" xfId="0" applyFont="1" applyFill="1" applyBorder="1" applyAlignment="1">
      <alignment horizontal="left" vertical="top" wrapText="1"/>
    </xf>
    <xf numFmtId="0" fontId="50" fillId="3" borderId="12" xfId="0" applyFont="1" applyFill="1" applyBorder="1" applyAlignment="1">
      <alignment horizontal="left" vertical="top" wrapText="1"/>
    </xf>
    <xf numFmtId="0" fontId="50" fillId="3" borderId="11" xfId="0" applyFont="1" applyFill="1" applyBorder="1" applyAlignment="1">
      <alignment horizontal="left" vertical="top" wrapText="1"/>
    </xf>
    <xf numFmtId="1" fontId="51" fillId="6" borderId="93" xfId="0" applyNumberFormat="1" applyFont="1" applyFill="1" applyBorder="1" applyAlignment="1">
      <alignment horizontal="center" vertical="center" wrapText="1"/>
    </xf>
    <xf numFmtId="0" fontId="11" fillId="6" borderId="129" xfId="0" applyFont="1" applyFill="1" applyBorder="1" applyAlignment="1">
      <alignment horizontal="center" vertical="center" wrapText="1"/>
    </xf>
    <xf numFmtId="167" fontId="51" fillId="6" borderId="128" xfId="0" applyNumberFormat="1" applyFont="1" applyFill="1" applyBorder="1" applyAlignment="1">
      <alignment horizontal="center" vertical="center" wrapText="1"/>
    </xf>
    <xf numFmtId="167" fontId="11" fillId="6" borderId="60" xfId="0" applyNumberFormat="1" applyFont="1" applyFill="1" applyBorder="1" applyAlignment="1">
      <alignment horizontal="center" vertical="center" wrapText="1"/>
    </xf>
    <xf numFmtId="1" fontId="6" fillId="13" borderId="93" xfId="0" applyNumberFormat="1" applyFont="1" applyFill="1" applyBorder="1" applyAlignment="1">
      <alignment horizontal="center" vertical="center" wrapText="1"/>
    </xf>
    <xf numFmtId="0" fontId="68" fillId="13" borderId="129" xfId="0" applyFont="1" applyFill="1" applyBorder="1" applyAlignment="1">
      <alignment horizontal="center" vertical="center" wrapText="1"/>
    </xf>
    <xf numFmtId="9" fontId="6" fillId="13" borderId="128" xfId="0" applyNumberFormat="1" applyFont="1" applyFill="1" applyBorder="1" applyAlignment="1">
      <alignment horizontal="center" vertical="center" wrapText="1"/>
    </xf>
    <xf numFmtId="9" fontId="68" fillId="13" borderId="60" xfId="0" applyNumberFormat="1" applyFont="1" applyFill="1" applyBorder="1" applyAlignment="1">
      <alignment horizontal="center" vertical="center" wrapText="1"/>
    </xf>
    <xf numFmtId="1" fontId="6" fillId="21" borderId="93" xfId="0" applyNumberFormat="1" applyFont="1" applyFill="1" applyBorder="1" applyAlignment="1">
      <alignment horizontal="center" vertical="center" wrapText="1"/>
    </xf>
    <xf numFmtId="0" fontId="68" fillId="21" borderId="129" xfId="0" applyFont="1" applyFill="1" applyBorder="1" applyAlignment="1">
      <alignment horizontal="center" vertical="center" wrapText="1"/>
    </xf>
    <xf numFmtId="167" fontId="6" fillId="21" borderId="128" xfId="0" applyNumberFormat="1" applyFont="1" applyFill="1" applyBorder="1" applyAlignment="1">
      <alignment horizontal="center" vertical="center" wrapText="1"/>
    </xf>
    <xf numFmtId="167" fontId="68" fillId="21" borderId="60" xfId="0" applyNumberFormat="1" applyFont="1" applyFill="1" applyBorder="1" applyAlignment="1">
      <alignment horizontal="center" vertical="center" wrapText="1"/>
    </xf>
    <xf numFmtId="1" fontId="6" fillId="25" borderId="93" xfId="0" applyNumberFormat="1" applyFont="1" applyFill="1" applyBorder="1" applyAlignment="1">
      <alignment horizontal="center" vertical="center" wrapText="1"/>
    </xf>
    <xf numFmtId="0" fontId="68" fillId="25" borderId="129" xfId="0" applyFont="1" applyFill="1" applyBorder="1" applyAlignment="1">
      <alignment horizontal="center" vertical="center" wrapText="1"/>
    </xf>
    <xf numFmtId="0" fontId="8" fillId="24" borderId="14" xfId="0" applyFont="1" applyFill="1" applyBorder="1" applyAlignment="1">
      <alignment horizontal="center" vertical="center" wrapText="1"/>
    </xf>
    <xf numFmtId="0" fontId="62" fillId="24" borderId="5" xfId="0" applyFont="1" applyFill="1" applyBorder="1" applyAlignment="1">
      <alignment wrapText="1"/>
    </xf>
    <xf numFmtId="0" fontId="62" fillId="24" borderId="59" xfId="0" applyFont="1" applyFill="1" applyBorder="1" applyAlignment="1">
      <alignment wrapText="1"/>
    </xf>
    <xf numFmtId="0" fontId="62" fillId="24" borderId="63" xfId="0" applyFont="1" applyFill="1" applyBorder="1" applyAlignment="1">
      <alignment horizontal="center" vertical="center" wrapText="1"/>
    </xf>
    <xf numFmtId="0" fontId="62" fillId="24" borderId="12" xfId="0" applyFont="1" applyFill="1" applyBorder="1" applyAlignment="1">
      <alignment wrapText="1"/>
    </xf>
    <xf numFmtId="0" fontId="62" fillId="24" borderId="11" xfId="0" applyFont="1" applyFill="1" applyBorder="1" applyAlignment="1">
      <alignment wrapText="1"/>
    </xf>
    <xf numFmtId="0" fontId="21" fillId="24" borderId="31" xfId="0" applyFont="1" applyFill="1" applyBorder="1" applyAlignment="1" applyProtection="1">
      <alignment horizontal="left" vertical="top" wrapText="1"/>
    </xf>
    <xf numFmtId="0" fontId="21" fillId="24" borderId="32" xfId="0" applyFont="1" applyFill="1" applyBorder="1" applyAlignment="1">
      <alignment horizontal="left" vertical="top" wrapText="1"/>
    </xf>
    <xf numFmtId="0" fontId="21" fillId="24" borderId="33" xfId="0" applyFont="1" applyFill="1" applyBorder="1" applyAlignment="1">
      <alignment horizontal="left" vertical="top" wrapText="1"/>
    </xf>
    <xf numFmtId="0" fontId="50" fillId="24" borderId="32" xfId="0" applyFont="1" applyFill="1" applyBorder="1" applyAlignment="1">
      <alignment horizontal="center" vertical="center" wrapText="1"/>
    </xf>
    <xf numFmtId="0" fontId="45" fillId="24" borderId="32" xfId="0" applyFont="1" applyFill="1" applyBorder="1" applyAlignment="1">
      <alignment horizontal="center" vertical="center" wrapText="1"/>
    </xf>
    <xf numFmtId="0" fontId="45" fillId="24" borderId="33" xfId="0" applyFont="1" applyFill="1" applyBorder="1" applyAlignment="1">
      <alignment horizontal="center" vertical="center" wrapText="1"/>
    </xf>
    <xf numFmtId="0" fontId="6" fillId="0" borderId="112" xfId="0" applyFont="1" applyBorder="1" applyAlignment="1">
      <alignment horizontal="left" vertical="center" wrapText="1"/>
    </xf>
    <xf numFmtId="0" fontId="6" fillId="0" borderId="113" xfId="0" applyFont="1" applyBorder="1" applyAlignment="1">
      <alignment horizontal="left" vertical="center" wrapText="1"/>
    </xf>
    <xf numFmtId="0" fontId="6" fillId="0" borderId="114" xfId="0" applyFont="1" applyBorder="1" applyAlignment="1">
      <alignment horizontal="left" vertical="center" wrapText="1"/>
    </xf>
    <xf numFmtId="0" fontId="8" fillId="18" borderId="31" xfId="0" applyFont="1" applyFill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19" borderId="31" xfId="0" applyFont="1" applyFill="1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6" fillId="0" borderId="109" xfId="0" applyFont="1" applyBorder="1" applyAlignment="1">
      <alignment horizontal="left" vertical="center" wrapText="1"/>
    </xf>
    <xf numFmtId="0" fontId="6" fillId="0" borderId="110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0" fontId="0" fillId="0" borderId="113" xfId="0" applyBorder="1" applyAlignment="1">
      <alignment horizontal="left" vertical="center" wrapText="1"/>
    </xf>
    <xf numFmtId="0" fontId="1" fillId="0" borderId="113" xfId="0" applyFont="1" applyBorder="1" applyAlignment="1">
      <alignment horizontal="left" vertical="center" wrapText="1"/>
    </xf>
    <xf numFmtId="0" fontId="0" fillId="0" borderId="114" xfId="0" applyBorder="1" applyAlignment="1">
      <alignment horizontal="left" vertical="center" wrapText="1"/>
    </xf>
    <xf numFmtId="0" fontId="22" fillId="0" borderId="112" xfId="0" applyFont="1" applyBorder="1" applyAlignment="1">
      <alignment horizontal="left" vertical="center" wrapText="1"/>
    </xf>
    <xf numFmtId="0" fontId="22" fillId="0" borderId="113" xfId="0" applyFont="1" applyBorder="1" applyAlignment="1">
      <alignment horizontal="left" vertical="center" wrapText="1"/>
    </xf>
    <xf numFmtId="0" fontId="22" fillId="0" borderId="114" xfId="0" applyFont="1" applyBorder="1" applyAlignment="1">
      <alignment horizontal="left" vertical="center" wrapText="1"/>
    </xf>
    <xf numFmtId="0" fontId="16" fillId="3" borderId="99" xfId="0" applyFont="1" applyFill="1" applyBorder="1" applyAlignment="1" applyProtection="1">
      <alignment horizontal="left" vertical="center"/>
    </xf>
    <xf numFmtId="0" fontId="16" fillId="3" borderId="42" xfId="0" applyFont="1" applyFill="1" applyBorder="1" applyAlignment="1" applyProtection="1">
      <alignment horizontal="left" vertical="center"/>
    </xf>
    <xf numFmtId="0" fontId="58" fillId="3" borderId="8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45" fillId="3" borderId="13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16" fillId="3" borderId="39" xfId="0" applyFont="1" applyFill="1" applyBorder="1" applyAlignment="1" applyProtection="1">
      <alignment horizontal="left" vertical="center"/>
    </xf>
    <xf numFmtId="0" fontId="0" fillId="3" borderId="40" xfId="0" applyFont="1" applyFill="1" applyBorder="1" applyAlignment="1" applyProtection="1">
      <alignment horizontal="left" vertical="center"/>
    </xf>
    <xf numFmtId="0" fontId="9" fillId="3" borderId="91" xfId="0" applyFont="1" applyFill="1" applyBorder="1" applyAlignment="1">
      <alignment horizontal="left" vertical="center"/>
    </xf>
    <xf numFmtId="0" fontId="9" fillId="0" borderId="91" xfId="0" applyFont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0" fontId="15" fillId="10" borderId="8" xfId="0" applyFont="1" applyFill="1" applyBorder="1" applyAlignment="1">
      <alignment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1" fillId="17" borderId="95" xfId="0" applyFont="1" applyFill="1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9" fillId="17" borderId="95" xfId="0" applyFont="1" applyFill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49" fontId="13" fillId="3" borderId="90" xfId="0" applyNumberFormat="1" applyFont="1" applyFill="1" applyBorder="1" applyAlignment="1">
      <alignment horizontal="left" vertical="center" wrapText="1"/>
    </xf>
    <xf numFmtId="49" fontId="13" fillId="3" borderId="8" xfId="0" applyNumberFormat="1" applyFont="1" applyFill="1" applyBorder="1" applyAlignment="1">
      <alignment horizontal="left" vertical="center" wrapText="1"/>
    </xf>
    <xf numFmtId="0" fontId="3" fillId="2" borderId="90" xfId="0" applyFont="1" applyFill="1" applyBorder="1" applyAlignment="1">
      <alignment horizontal="center" vertical="center" wrapText="1"/>
    </xf>
    <xf numFmtId="0" fontId="11" fillId="3" borderId="90" xfId="0" applyFont="1" applyFill="1" applyBorder="1" applyAlignment="1">
      <alignment horizontal="left" vertical="center"/>
    </xf>
    <xf numFmtId="164" fontId="14" fillId="0" borderId="90" xfId="0" applyNumberFormat="1" applyFont="1" applyBorder="1" applyAlignment="1" applyProtection="1">
      <alignment horizontal="center" vertical="center"/>
      <protection locked="0"/>
    </xf>
    <xf numFmtId="164" fontId="14" fillId="0" borderId="8" xfId="0" applyNumberFormat="1" applyFont="1" applyBorder="1" applyAlignment="1" applyProtection="1">
      <alignment horizontal="center" vertical="center"/>
      <protection locked="0"/>
    </xf>
    <xf numFmtId="0" fontId="15" fillId="10" borderId="90" xfId="0" applyFont="1" applyFill="1" applyBorder="1" applyAlignment="1">
      <alignment vertical="center"/>
    </xf>
    <xf numFmtId="0" fontId="11" fillId="17" borderId="67" xfId="0" applyFont="1" applyFill="1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9" fillId="17" borderId="67" xfId="0" applyFont="1" applyFill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59" xfId="0" applyFont="1" applyFill="1" applyBorder="1" applyAlignment="1">
      <alignment horizontal="left" vertical="center"/>
    </xf>
    <xf numFmtId="0" fontId="11" fillId="17" borderId="101" xfId="0" applyFont="1" applyFill="1" applyBorder="1" applyAlignment="1">
      <alignment horizontal="center" vertical="center" wrapText="1"/>
    </xf>
    <xf numFmtId="0" fontId="11" fillId="17" borderId="21" xfId="0" applyFont="1" applyFill="1" applyBorder="1" applyAlignment="1">
      <alignment horizontal="center" vertical="center" wrapText="1"/>
    </xf>
    <xf numFmtId="0" fontId="11" fillId="17" borderId="22" xfId="0" applyFont="1" applyFill="1" applyBorder="1" applyAlignment="1">
      <alignment horizontal="center" vertical="center" wrapText="1"/>
    </xf>
    <xf numFmtId="0" fontId="11" fillId="17" borderId="104" xfId="0" applyFont="1" applyFill="1" applyBorder="1" applyAlignment="1">
      <alignment horizontal="center" vertical="center" wrapText="1"/>
    </xf>
    <xf numFmtId="0" fontId="11" fillId="17" borderId="68" xfId="0" applyFont="1" applyFill="1" applyBorder="1" applyAlignment="1">
      <alignment horizontal="center" vertical="center" wrapText="1"/>
    </xf>
    <xf numFmtId="0" fontId="11" fillId="17" borderId="69" xfId="0" applyFont="1" applyFill="1" applyBorder="1" applyAlignment="1">
      <alignment horizontal="center" vertical="center" wrapText="1"/>
    </xf>
    <xf numFmtId="0" fontId="9" fillId="17" borderId="102" xfId="0" applyFont="1" applyFill="1" applyBorder="1" applyAlignment="1">
      <alignment horizontal="center" vertical="center" wrapText="1"/>
    </xf>
    <xf numFmtId="0" fontId="9" fillId="17" borderId="10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10" borderId="42" xfId="0" applyFont="1" applyFill="1" applyBorder="1" applyAlignment="1">
      <alignment vertical="center"/>
    </xf>
    <xf numFmtId="49" fontId="13" fillId="3" borderId="42" xfId="0" applyNumberFormat="1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14" fillId="0" borderId="42" xfId="0" applyFont="1" applyBorder="1" applyAlignment="1" applyProtection="1">
      <alignment horizontal="center" vertical="center"/>
      <protection locked="0"/>
    </xf>
    <xf numFmtId="0" fontId="7" fillId="10" borderId="14" xfId="0" applyFont="1" applyFill="1" applyBorder="1" applyAlignment="1">
      <alignment vertical="center" wrapText="1"/>
    </xf>
    <xf numFmtId="0" fontId="7" fillId="10" borderId="5" xfId="0" applyFont="1" applyFill="1" applyBorder="1" applyAlignment="1">
      <alignment vertical="center" wrapText="1"/>
    </xf>
    <xf numFmtId="0" fontId="7" fillId="10" borderId="26" xfId="0" applyFont="1" applyFill="1" applyBorder="1" applyAlignment="1">
      <alignment vertical="center" wrapText="1"/>
    </xf>
    <xf numFmtId="0" fontId="9" fillId="10" borderId="28" xfId="0" applyFon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0" fontId="0" fillId="10" borderId="26" xfId="0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3" fillId="10" borderId="0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7" fillId="10" borderId="15" xfId="0" applyFont="1" applyFill="1" applyBorder="1" applyAlignment="1">
      <alignment vertical="center" wrapText="1"/>
    </xf>
    <xf numFmtId="0" fontId="7" fillId="10" borderId="0" xfId="0" applyFont="1" applyFill="1" applyBorder="1" applyAlignment="1">
      <alignment vertical="center" wrapText="1"/>
    </xf>
    <xf numFmtId="0" fontId="7" fillId="10" borderId="27" xfId="0" applyFont="1" applyFill="1" applyBorder="1" applyAlignment="1">
      <alignment vertical="center" wrapText="1"/>
    </xf>
    <xf numFmtId="0" fontId="9" fillId="10" borderId="23" xfId="0" applyFont="1" applyFill="1" applyBorder="1" applyAlignment="1">
      <alignment vertical="center" wrapText="1"/>
    </xf>
    <xf numFmtId="0" fontId="0" fillId="10" borderId="24" xfId="0" applyFill="1" applyBorder="1" applyAlignment="1">
      <alignment vertical="center" wrapText="1"/>
    </xf>
    <xf numFmtId="0" fontId="0" fillId="10" borderId="19" xfId="0" applyFill="1" applyBorder="1" applyAlignment="1">
      <alignment vertical="center" wrapText="1"/>
    </xf>
    <xf numFmtId="0" fontId="16" fillId="3" borderId="107" xfId="0" applyFont="1" applyFill="1" applyBorder="1" applyAlignment="1" applyProtection="1">
      <alignment horizontal="left" vertical="center"/>
    </xf>
    <xf numFmtId="0" fontId="16" fillId="3" borderId="91" xfId="0" applyFont="1" applyFill="1" applyBorder="1" applyAlignment="1" applyProtection="1">
      <alignment horizontal="left" vertical="center"/>
    </xf>
    <xf numFmtId="0" fontId="58" fillId="3" borderId="90" xfId="0" applyFont="1" applyFill="1" applyBorder="1" applyAlignment="1">
      <alignment horizontal="left" vertical="center" wrapText="1"/>
    </xf>
    <xf numFmtId="0" fontId="0" fillId="3" borderId="90" xfId="0" applyFill="1" applyBorder="1" applyAlignment="1">
      <alignment horizontal="left" vertical="center" wrapText="1"/>
    </xf>
    <xf numFmtId="0" fontId="0" fillId="3" borderId="108" xfId="0" applyFill="1" applyBorder="1" applyAlignment="1">
      <alignment horizontal="left" vertical="center" wrapText="1"/>
    </xf>
    <xf numFmtId="0" fontId="0" fillId="3" borderId="60" xfId="0" applyFill="1" applyBorder="1" applyAlignment="1">
      <alignment horizontal="left" vertical="center" wrapText="1"/>
    </xf>
    <xf numFmtId="0" fontId="9" fillId="3" borderId="107" xfId="0" applyFont="1" applyFill="1" applyBorder="1" applyAlignment="1">
      <alignment horizontal="left" vertical="center"/>
    </xf>
    <xf numFmtId="0" fontId="1" fillId="0" borderId="62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" fillId="0" borderId="55" xfId="0" applyFont="1" applyBorder="1" applyAlignment="1">
      <alignment vertical="center" wrapText="1"/>
    </xf>
    <xf numFmtId="0" fontId="1" fillId="0" borderId="81" xfId="0" applyFont="1" applyBorder="1" applyAlignment="1">
      <alignment vertical="center" wrapText="1"/>
    </xf>
    <xf numFmtId="0" fontId="1" fillId="0" borderId="82" xfId="0" applyFont="1" applyBorder="1" applyAlignment="1">
      <alignment vertical="center" wrapText="1"/>
    </xf>
    <xf numFmtId="0" fontId="29" fillId="10" borderId="83" xfId="0" applyFont="1" applyFill="1" applyBorder="1" applyAlignment="1">
      <alignment horizontal="left" vertical="center" wrapText="1"/>
    </xf>
    <xf numFmtId="0" fontId="30" fillId="10" borderId="29" xfId="0" applyFont="1" applyFill="1" applyBorder="1" applyAlignment="1">
      <alignment horizontal="left" vertical="center" wrapText="1"/>
    </xf>
    <xf numFmtId="0" fontId="31" fillId="10" borderId="84" xfId="0" applyFont="1" applyFill="1" applyBorder="1" applyAlignment="1">
      <alignment horizontal="right" vertical="center"/>
    </xf>
    <xf numFmtId="165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84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65" xfId="0" applyNumberFormat="1" applyFont="1" applyFill="1" applyBorder="1" applyAlignment="1" applyProtection="1">
      <alignment horizontal="center" vertical="center" wrapText="1"/>
      <protection locked="0"/>
    </xf>
    <xf numFmtId="0" fontId="18" fillId="10" borderId="20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6" fillId="10" borderId="88" xfId="0" applyFont="1" applyFill="1" applyBorder="1" applyAlignment="1">
      <alignment horizontal="center" vertical="center" wrapText="1"/>
    </xf>
    <xf numFmtId="0" fontId="46" fillId="10" borderId="21" xfId="0" applyFont="1" applyFill="1" applyBorder="1" applyAlignment="1">
      <alignment horizontal="center" vertical="center" wrapText="1"/>
    </xf>
    <xf numFmtId="0" fontId="46" fillId="10" borderId="22" xfId="0" applyFont="1" applyFill="1" applyBorder="1" applyAlignment="1">
      <alignment horizontal="center" vertical="center" wrapText="1"/>
    </xf>
    <xf numFmtId="0" fontId="14" fillId="0" borderId="152" xfId="0" applyFont="1" applyBorder="1" applyAlignment="1">
      <alignment horizontal="center" vertical="center" wrapText="1"/>
    </xf>
    <xf numFmtId="0" fontId="0" fillId="0" borderId="153" xfId="0" applyBorder="1" applyAlignment="1">
      <alignment horizontal="center" vertical="center" wrapText="1"/>
    </xf>
    <xf numFmtId="0" fontId="14" fillId="26" borderId="152" xfId="0" applyFont="1" applyFill="1" applyBorder="1" applyAlignment="1">
      <alignment horizontal="center" vertical="center" wrapText="1"/>
    </xf>
    <xf numFmtId="0" fontId="0" fillId="26" borderId="153" xfId="0" applyFill="1" applyBorder="1" applyAlignment="1">
      <alignment horizontal="center" vertical="center" wrapText="1"/>
    </xf>
    <xf numFmtId="0" fontId="66" fillId="26" borderId="135" xfId="0" applyFont="1" applyFill="1" applyBorder="1" applyAlignment="1" applyProtection="1">
      <alignment horizontal="center" vertical="center"/>
    </xf>
    <xf numFmtId="0" fontId="21" fillId="26" borderId="14" xfId="0" applyFont="1" applyFill="1" applyBorder="1" applyAlignment="1">
      <alignment horizontal="center" vertical="center" wrapText="1"/>
    </xf>
    <xf numFmtId="0" fontId="21" fillId="26" borderId="5" xfId="0" applyFont="1" applyFill="1" applyBorder="1" applyAlignment="1">
      <alignment horizontal="center" vertical="center" wrapText="1"/>
    </xf>
    <xf numFmtId="0" fontId="21" fillId="26" borderId="59" xfId="0" applyFont="1" applyFill="1" applyBorder="1" applyAlignment="1">
      <alignment horizontal="center" vertical="center" wrapText="1"/>
    </xf>
    <xf numFmtId="0" fontId="21" fillId="26" borderId="15" xfId="0" applyFont="1" applyFill="1" applyBorder="1" applyAlignment="1">
      <alignment horizontal="center" vertical="center" wrapText="1"/>
    </xf>
    <xf numFmtId="0" fontId="21" fillId="26" borderId="0" xfId="0" applyFont="1" applyFill="1" applyAlignment="1">
      <alignment horizontal="center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21" fillId="26" borderId="63" xfId="0" applyFont="1" applyFill="1" applyBorder="1" applyAlignment="1">
      <alignment horizontal="center" vertical="center" wrapText="1"/>
    </xf>
    <xf numFmtId="0" fontId="21" fillId="26" borderId="12" xfId="0" applyFont="1" applyFill="1" applyBorder="1" applyAlignment="1">
      <alignment horizontal="center" vertical="center" wrapText="1"/>
    </xf>
    <xf numFmtId="0" fontId="21" fillId="26" borderId="11" xfId="0" applyFont="1" applyFill="1" applyBorder="1" applyAlignment="1">
      <alignment horizontal="center" vertical="center" wrapText="1"/>
    </xf>
    <xf numFmtId="164" fontId="20" fillId="3" borderId="5" xfId="0" applyNumberFormat="1" applyFont="1" applyFill="1" applyBorder="1" applyAlignment="1" applyProtection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  <xf numFmtId="0" fontId="20" fillId="3" borderId="5" xfId="0" applyFont="1" applyFill="1" applyBorder="1" applyAlignment="1">
      <alignment horizontal="left" vertical="top" wrapText="1"/>
    </xf>
    <xf numFmtId="0" fontId="20" fillId="3" borderId="59" xfId="0" applyFont="1" applyFill="1" applyBorder="1" applyAlignment="1">
      <alignment horizontal="left" vertical="top" wrapText="1"/>
    </xf>
    <xf numFmtId="0" fontId="20" fillId="3" borderId="15" xfId="0" applyFont="1" applyFill="1" applyBorder="1" applyAlignment="1">
      <alignment horizontal="left" vertical="top" wrapText="1"/>
    </xf>
    <xf numFmtId="0" fontId="20" fillId="3" borderId="10" xfId="0" applyFont="1" applyFill="1" applyBorder="1" applyAlignment="1">
      <alignment horizontal="left" vertical="top" wrapText="1"/>
    </xf>
    <xf numFmtId="0" fontId="20" fillId="3" borderId="63" xfId="0" applyFont="1" applyFill="1" applyBorder="1" applyAlignment="1">
      <alignment horizontal="left" vertical="top" wrapText="1"/>
    </xf>
    <xf numFmtId="0" fontId="20" fillId="3" borderId="12" xfId="0" applyFont="1" applyFill="1" applyBorder="1" applyAlignment="1">
      <alignment horizontal="left" vertical="top" wrapText="1"/>
    </xf>
    <xf numFmtId="0" fontId="20" fillId="3" borderId="1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0000CC"/>
      <color rgb="FFFFCCFF"/>
      <color rgb="FFFFFFCC"/>
      <color rgb="FFFFCCCC"/>
      <color rgb="FFCC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7620</xdr:colOff>
      <xdr:row>15</xdr:row>
      <xdr:rowOff>7620</xdr:rowOff>
    </xdr:to>
    <xdr:pic>
      <xdr:nvPicPr>
        <xdr:cNvPr id="11" name="Picture 1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</xdr:colOff>
      <xdr:row>15</xdr:row>
      <xdr:rowOff>7620</xdr:rowOff>
    </xdr:to>
    <xdr:pic>
      <xdr:nvPicPr>
        <xdr:cNvPr id="61" name="Picture 6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746760</xdr:colOff>
      <xdr:row>6</xdr:row>
      <xdr:rowOff>144780</xdr:rowOff>
    </xdr:from>
    <xdr:to>
      <xdr:col>15</xdr:col>
      <xdr:colOff>807720</xdr:colOff>
      <xdr:row>9</xdr:row>
      <xdr:rowOff>53340</xdr:rowOff>
    </xdr:to>
    <xdr:sp macro="" textlink="">
      <xdr:nvSpPr>
        <xdr:cNvPr id="2" name="Down Arrow 1"/>
        <xdr:cNvSpPr/>
      </xdr:nvSpPr>
      <xdr:spPr>
        <a:xfrm>
          <a:off x="8496300" y="1691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853440</xdr:colOff>
      <xdr:row>51</xdr:row>
      <xdr:rowOff>91440</xdr:rowOff>
    </xdr:from>
    <xdr:to>
      <xdr:col>15</xdr:col>
      <xdr:colOff>960120</xdr:colOff>
      <xdr:row>54</xdr:row>
      <xdr:rowOff>144780</xdr:rowOff>
    </xdr:to>
    <xdr:sp macro="" textlink="">
      <xdr:nvSpPr>
        <xdr:cNvPr id="3" name="Down Arrow 2"/>
        <xdr:cNvSpPr/>
      </xdr:nvSpPr>
      <xdr:spPr>
        <a:xfrm>
          <a:off x="8602980" y="10210800"/>
          <a:ext cx="45720" cy="6248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853440</xdr:colOff>
      <xdr:row>57</xdr:row>
      <xdr:rowOff>91440</xdr:rowOff>
    </xdr:from>
    <xdr:to>
      <xdr:col>15</xdr:col>
      <xdr:colOff>960120</xdr:colOff>
      <xdr:row>60</xdr:row>
      <xdr:rowOff>144780</xdr:rowOff>
    </xdr:to>
    <xdr:sp macro="" textlink="">
      <xdr:nvSpPr>
        <xdr:cNvPr id="4" name="Down Arrow 3"/>
        <xdr:cNvSpPr/>
      </xdr:nvSpPr>
      <xdr:spPr>
        <a:xfrm>
          <a:off x="8602980" y="11353800"/>
          <a:ext cx="45720" cy="6248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12</xdr:row>
      <xdr:rowOff>144780</xdr:rowOff>
    </xdr:from>
    <xdr:to>
      <xdr:col>15</xdr:col>
      <xdr:colOff>807720</xdr:colOff>
      <xdr:row>15</xdr:row>
      <xdr:rowOff>53340</xdr:rowOff>
    </xdr:to>
    <xdr:sp macro="" textlink="">
      <xdr:nvSpPr>
        <xdr:cNvPr id="5" name="Down Arrow 4"/>
        <xdr:cNvSpPr/>
      </xdr:nvSpPr>
      <xdr:spPr>
        <a:xfrm>
          <a:off x="8496300" y="2834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18</xdr:row>
      <xdr:rowOff>144780</xdr:rowOff>
    </xdr:from>
    <xdr:to>
      <xdr:col>15</xdr:col>
      <xdr:colOff>807720</xdr:colOff>
      <xdr:row>21</xdr:row>
      <xdr:rowOff>53340</xdr:rowOff>
    </xdr:to>
    <xdr:sp macro="" textlink="">
      <xdr:nvSpPr>
        <xdr:cNvPr id="6" name="Down Arrow 5"/>
        <xdr:cNvSpPr/>
      </xdr:nvSpPr>
      <xdr:spPr>
        <a:xfrm>
          <a:off x="8496300" y="3977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24</xdr:row>
      <xdr:rowOff>144780</xdr:rowOff>
    </xdr:from>
    <xdr:to>
      <xdr:col>15</xdr:col>
      <xdr:colOff>807720</xdr:colOff>
      <xdr:row>27</xdr:row>
      <xdr:rowOff>53340</xdr:rowOff>
    </xdr:to>
    <xdr:sp macro="" textlink="">
      <xdr:nvSpPr>
        <xdr:cNvPr id="7" name="Down Arrow 6"/>
        <xdr:cNvSpPr/>
      </xdr:nvSpPr>
      <xdr:spPr>
        <a:xfrm>
          <a:off x="8496300" y="5120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30</xdr:row>
      <xdr:rowOff>144780</xdr:rowOff>
    </xdr:from>
    <xdr:to>
      <xdr:col>15</xdr:col>
      <xdr:colOff>807720</xdr:colOff>
      <xdr:row>33</xdr:row>
      <xdr:rowOff>53340</xdr:rowOff>
    </xdr:to>
    <xdr:sp macro="" textlink="">
      <xdr:nvSpPr>
        <xdr:cNvPr id="8" name="Down Arrow 7"/>
        <xdr:cNvSpPr/>
      </xdr:nvSpPr>
      <xdr:spPr>
        <a:xfrm>
          <a:off x="8496300" y="6263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39</xdr:row>
      <xdr:rowOff>144780</xdr:rowOff>
    </xdr:from>
    <xdr:to>
      <xdr:col>15</xdr:col>
      <xdr:colOff>807720</xdr:colOff>
      <xdr:row>42</xdr:row>
      <xdr:rowOff>53340</xdr:rowOff>
    </xdr:to>
    <xdr:sp macro="" textlink="">
      <xdr:nvSpPr>
        <xdr:cNvPr id="9" name="Down Arrow 8"/>
        <xdr:cNvSpPr/>
      </xdr:nvSpPr>
      <xdr:spPr>
        <a:xfrm>
          <a:off x="8496300" y="79781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45</xdr:row>
      <xdr:rowOff>144780</xdr:rowOff>
    </xdr:from>
    <xdr:to>
      <xdr:col>15</xdr:col>
      <xdr:colOff>807720</xdr:colOff>
      <xdr:row>48</xdr:row>
      <xdr:rowOff>53340</xdr:rowOff>
    </xdr:to>
    <xdr:sp macro="" textlink="">
      <xdr:nvSpPr>
        <xdr:cNvPr id="10" name="Down Arrow 9"/>
        <xdr:cNvSpPr/>
      </xdr:nvSpPr>
      <xdr:spPr>
        <a:xfrm>
          <a:off x="8496300" y="91211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63</xdr:row>
      <xdr:rowOff>144780</xdr:rowOff>
    </xdr:from>
    <xdr:to>
      <xdr:col>15</xdr:col>
      <xdr:colOff>807720</xdr:colOff>
      <xdr:row>66</xdr:row>
      <xdr:rowOff>53340</xdr:rowOff>
    </xdr:to>
    <xdr:sp macro="" textlink="">
      <xdr:nvSpPr>
        <xdr:cNvPr id="11" name="Down Arrow 10"/>
        <xdr:cNvSpPr/>
      </xdr:nvSpPr>
      <xdr:spPr>
        <a:xfrm>
          <a:off x="8496300" y="125501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7"/>
  <sheetViews>
    <sheetView tabSelected="1" zoomScale="130" zoomScaleNormal="130" workbookViewId="0">
      <pane ySplit="6" topLeftCell="A103" activePane="bottomLeft" state="frozenSplit"/>
      <selection activeCell="F58" sqref="F58:G58"/>
      <selection pane="bottomLeft" activeCell="AD17" sqref="AD17"/>
    </sheetView>
  </sheetViews>
  <sheetFormatPr defaultRowHeight="21" x14ac:dyDescent="0.25"/>
  <cols>
    <col min="1" max="1" width="10" style="1" customWidth="1"/>
    <col min="2" max="2" width="9.5703125" style="21" customWidth="1"/>
    <col min="3" max="3" width="5.28515625" style="2" hidden="1" customWidth="1"/>
    <col min="4" max="4" width="5.7109375" customWidth="1"/>
    <col min="5" max="5" width="12.5703125" style="13" customWidth="1"/>
    <col min="6" max="6" width="14" style="13" customWidth="1"/>
    <col min="7" max="7" width="7.7109375" customWidth="1"/>
    <col min="8" max="8" width="8.140625" customWidth="1"/>
    <col min="9" max="10" width="7.7109375" customWidth="1"/>
    <col min="11" max="11" width="5.85546875" customWidth="1"/>
    <col min="12" max="12" width="7.5703125" style="193" customWidth="1"/>
    <col min="13" max="14" width="6.7109375" style="24" customWidth="1"/>
    <col min="15" max="15" width="7.5703125" style="24" customWidth="1"/>
    <col min="16" max="16" width="13.28515625" style="13" customWidth="1"/>
    <col min="17" max="17" width="3.7109375" style="8" customWidth="1"/>
    <col min="18" max="18" width="2.28515625" style="9" customWidth="1"/>
    <col min="19" max="20" width="2.28515625" style="10" customWidth="1"/>
    <col min="21" max="21" width="2.42578125" style="12" customWidth="1"/>
    <col min="22" max="22" width="2.28515625" style="9" hidden="1" customWidth="1"/>
    <col min="23" max="24" width="2.28515625" style="10" hidden="1" customWidth="1"/>
    <col min="25" max="26" width="2.42578125" style="11" hidden="1" customWidth="1"/>
    <col min="27" max="27" width="3.28515625" style="10" customWidth="1"/>
    <col min="28" max="28" width="3.28515625" style="9" customWidth="1"/>
    <col min="29" max="29" width="3.28515625" style="10" customWidth="1"/>
  </cols>
  <sheetData>
    <row r="1" spans="1:29" s="14" customFormat="1" ht="10.9" customHeight="1" thickTop="1" x14ac:dyDescent="0.25">
      <c r="A1" s="301" t="s">
        <v>427</v>
      </c>
      <c r="B1" s="303">
        <f>G400</f>
        <v>54</v>
      </c>
      <c r="C1" s="234"/>
      <c r="D1" s="235"/>
      <c r="E1" s="305" t="s">
        <v>407</v>
      </c>
      <c r="F1" s="307">
        <f>M400</f>
        <v>3</v>
      </c>
      <c r="G1" s="309" t="s">
        <v>434</v>
      </c>
      <c r="H1" s="311">
        <f>K400</f>
        <v>0</v>
      </c>
      <c r="I1" s="313" t="s">
        <v>428</v>
      </c>
      <c r="J1" s="315">
        <f>I400</f>
        <v>41</v>
      </c>
      <c r="K1" s="317">
        <f>O400</f>
        <v>0</v>
      </c>
      <c r="L1" s="406" t="s">
        <v>658</v>
      </c>
      <c r="M1" s="407"/>
      <c r="N1" s="407"/>
      <c r="O1" s="407"/>
      <c r="P1" s="407"/>
      <c r="Q1" s="480">
        <v>42896</v>
      </c>
      <c r="R1" s="481"/>
      <c r="S1" s="481"/>
      <c r="T1" s="481"/>
      <c r="U1" s="481"/>
      <c r="V1" s="481"/>
      <c r="W1" s="481"/>
      <c r="X1" s="481"/>
      <c r="Y1" s="481"/>
      <c r="Z1" s="482"/>
      <c r="AA1" s="350">
        <f>AA400</f>
        <v>0</v>
      </c>
      <c r="AB1" s="352">
        <f>AB400</f>
        <v>0</v>
      </c>
      <c r="AC1" s="354">
        <f>AC400</f>
        <v>0</v>
      </c>
    </row>
    <row r="2" spans="1:29" s="14" customFormat="1" ht="14.45" customHeight="1" thickBot="1" x14ac:dyDescent="0.3">
      <c r="A2" s="302"/>
      <c r="B2" s="304"/>
      <c r="C2" s="236"/>
      <c r="D2" s="237"/>
      <c r="E2" s="306"/>
      <c r="F2" s="308"/>
      <c r="G2" s="310"/>
      <c r="H2" s="312"/>
      <c r="I2" s="314"/>
      <c r="J2" s="316"/>
      <c r="K2" s="318"/>
      <c r="L2" s="408" t="s">
        <v>380</v>
      </c>
      <c r="M2" s="381"/>
      <c r="N2" s="381"/>
      <c r="O2" s="381"/>
      <c r="P2" s="381"/>
      <c r="Q2" s="380">
        <v>2017</v>
      </c>
      <c r="R2" s="381"/>
      <c r="S2" s="381"/>
      <c r="T2" s="381"/>
      <c r="U2" s="381"/>
      <c r="V2" s="381"/>
      <c r="W2" s="381"/>
      <c r="X2" s="381"/>
      <c r="Y2" s="381"/>
      <c r="Z2" s="382"/>
      <c r="AA2" s="351"/>
      <c r="AB2" s="353"/>
      <c r="AC2" s="355"/>
    </row>
    <row r="3" spans="1:29" s="14" customFormat="1" ht="10.15" customHeight="1" thickTop="1" x14ac:dyDescent="0.25">
      <c r="A3" s="551" t="s">
        <v>442</v>
      </c>
      <c r="B3" s="552"/>
      <c r="C3" s="552"/>
      <c r="D3" s="553"/>
      <c r="E3" s="537">
        <f>AA1</f>
        <v>0</v>
      </c>
      <c r="F3" s="539">
        <f>E3/F1</f>
        <v>0</v>
      </c>
      <c r="G3" s="541">
        <f>AB1</f>
        <v>0</v>
      </c>
      <c r="H3" s="543">
        <v>0</v>
      </c>
      <c r="I3" s="545">
        <f>AC1</f>
        <v>0</v>
      </c>
      <c r="J3" s="547">
        <f>I3/J1</f>
        <v>0</v>
      </c>
      <c r="K3" s="549" t="s">
        <v>0</v>
      </c>
      <c r="L3" s="408"/>
      <c r="M3" s="381"/>
      <c r="N3" s="381"/>
      <c r="O3" s="381"/>
      <c r="P3" s="381"/>
      <c r="Q3" s="380" t="s">
        <v>3</v>
      </c>
      <c r="R3" s="381"/>
      <c r="S3" s="381"/>
      <c r="T3" s="381"/>
      <c r="U3" s="381"/>
      <c r="V3" s="381"/>
      <c r="W3" s="381"/>
      <c r="X3" s="381"/>
      <c r="Y3" s="381"/>
      <c r="Z3" s="382"/>
      <c r="AA3" s="210"/>
      <c r="AB3" s="211"/>
      <c r="AC3" s="212"/>
    </row>
    <row r="4" spans="1:29" s="14" customFormat="1" ht="14.45" customHeight="1" thickBot="1" x14ac:dyDescent="0.3">
      <c r="A4" s="554"/>
      <c r="B4" s="555"/>
      <c r="C4" s="555"/>
      <c r="D4" s="556"/>
      <c r="E4" s="538"/>
      <c r="F4" s="540"/>
      <c r="G4" s="542"/>
      <c r="H4" s="544"/>
      <c r="I4" s="546"/>
      <c r="J4" s="548"/>
      <c r="K4" s="550"/>
      <c r="L4" s="408" t="s">
        <v>435</v>
      </c>
      <c r="M4" s="409"/>
      <c r="N4" s="409"/>
      <c r="O4" s="409"/>
      <c r="P4" s="409"/>
      <c r="Q4" s="377" t="s">
        <v>579</v>
      </c>
      <c r="R4" s="378"/>
      <c r="S4" s="378"/>
      <c r="T4" s="378"/>
      <c r="U4" s="378"/>
      <c r="V4" s="378"/>
      <c r="W4" s="378"/>
      <c r="X4" s="378"/>
      <c r="Y4" s="378"/>
      <c r="Z4" s="379"/>
      <c r="AA4" s="216"/>
      <c r="AB4" s="217"/>
      <c r="AC4" s="218"/>
    </row>
    <row r="5" spans="1:29" s="14" customFormat="1" ht="27.6" hidden="1" customHeight="1" thickBot="1" x14ac:dyDescent="0.3">
      <c r="A5" s="338" t="s">
        <v>0</v>
      </c>
      <c r="B5" s="339"/>
      <c r="C5" s="339"/>
      <c r="D5" s="339"/>
      <c r="E5" s="339"/>
      <c r="F5" s="454" t="s">
        <v>0</v>
      </c>
      <c r="G5" s="455"/>
      <c r="H5" s="19" t="s">
        <v>0</v>
      </c>
      <c r="I5" s="20" t="s">
        <v>43</v>
      </c>
      <c r="J5" s="460" t="s">
        <v>0</v>
      </c>
      <c r="K5" s="461"/>
      <c r="L5" s="462"/>
      <c r="M5" s="207" t="s">
        <v>0</v>
      </c>
      <c r="N5" s="208"/>
      <c r="O5" s="208"/>
      <c r="P5" s="209"/>
      <c r="Q5" s="441" t="s">
        <v>4</v>
      </c>
      <c r="R5" s="485" t="s">
        <v>434</v>
      </c>
      <c r="S5" s="449" t="s">
        <v>5</v>
      </c>
      <c r="T5" s="447" t="s">
        <v>6</v>
      </c>
      <c r="U5" s="458" t="s">
        <v>7</v>
      </c>
      <c r="V5" s="445" t="s">
        <v>0</v>
      </c>
      <c r="W5" s="456" t="s">
        <v>0</v>
      </c>
      <c r="X5" s="437" t="s">
        <v>0</v>
      </c>
      <c r="Y5" s="437" t="s">
        <v>0</v>
      </c>
      <c r="Z5" s="443" t="s">
        <v>0</v>
      </c>
      <c r="AA5" s="518" t="s">
        <v>583</v>
      </c>
      <c r="AB5" s="485" t="s">
        <v>584</v>
      </c>
      <c r="AC5" s="520" t="s">
        <v>585</v>
      </c>
    </row>
    <row r="6" spans="1:29" s="14" customFormat="1" ht="44.45" customHeight="1" thickTop="1" thickBot="1" x14ac:dyDescent="0.3">
      <c r="A6" s="319" t="s">
        <v>664</v>
      </c>
      <c r="B6" s="320"/>
      <c r="C6" s="320"/>
      <c r="D6" s="320"/>
      <c r="E6" s="320"/>
      <c r="F6" s="321"/>
      <c r="G6" s="295" t="s">
        <v>26</v>
      </c>
      <c r="H6" s="296">
        <v>0.8</v>
      </c>
      <c r="I6" s="297" t="s">
        <v>2</v>
      </c>
      <c r="J6" s="451" t="s">
        <v>0</v>
      </c>
      <c r="K6" s="452"/>
      <c r="L6" s="463" t="s">
        <v>436</v>
      </c>
      <c r="M6" s="464"/>
      <c r="N6" s="464"/>
      <c r="O6" s="464"/>
      <c r="P6" s="465"/>
      <c r="Q6" s="442"/>
      <c r="R6" s="486"/>
      <c r="S6" s="450"/>
      <c r="T6" s="448"/>
      <c r="U6" s="459"/>
      <c r="V6" s="446"/>
      <c r="W6" s="457"/>
      <c r="X6" s="438"/>
      <c r="Y6" s="438"/>
      <c r="Z6" s="444"/>
      <c r="AA6" s="519"/>
      <c r="AB6" s="486"/>
      <c r="AC6" s="521"/>
    </row>
    <row r="7" spans="1:29" s="16" customFormat="1" ht="9" customHeight="1" thickTop="1" thickBot="1" x14ac:dyDescent="0.3">
      <c r="A7" s="271" t="s">
        <v>580</v>
      </c>
      <c r="B7" s="272" t="s">
        <v>12</v>
      </c>
      <c r="C7" s="272"/>
      <c r="D7" s="272" t="s">
        <v>13</v>
      </c>
      <c r="E7" s="272" t="s">
        <v>14</v>
      </c>
      <c r="F7" s="272" t="s">
        <v>15</v>
      </c>
      <c r="G7" s="273" t="s">
        <v>16</v>
      </c>
      <c r="H7" s="273" t="s">
        <v>17</v>
      </c>
      <c r="I7" s="274" t="s">
        <v>21</v>
      </c>
      <c r="J7" s="275" t="s">
        <v>18</v>
      </c>
      <c r="K7" s="275" t="s">
        <v>19</v>
      </c>
      <c r="L7" s="276" t="s">
        <v>27</v>
      </c>
      <c r="M7" s="277" t="s">
        <v>23</v>
      </c>
      <c r="N7" s="277" t="s">
        <v>376</v>
      </c>
      <c r="O7" s="277" t="s">
        <v>377</v>
      </c>
      <c r="P7" s="274" t="s">
        <v>586</v>
      </c>
      <c r="Q7" s="279"/>
      <c r="R7" s="280"/>
      <c r="S7" s="280"/>
      <c r="T7" s="280"/>
      <c r="U7" s="281"/>
      <c r="V7" s="273"/>
      <c r="W7" s="273"/>
      <c r="X7" s="273"/>
      <c r="Y7" s="273"/>
      <c r="Z7" s="273"/>
      <c r="AA7" s="273" t="s">
        <v>583</v>
      </c>
      <c r="AB7" s="273" t="s">
        <v>584</v>
      </c>
      <c r="AC7" s="278" t="s">
        <v>585</v>
      </c>
    </row>
    <row r="8" spans="1:29" s="14" customFormat="1" ht="15" customHeight="1" thickTop="1" thickBot="1" x14ac:dyDescent="0.25">
      <c r="A8" s="25" t="s">
        <v>3</v>
      </c>
      <c r="B8" s="340" t="s">
        <v>304</v>
      </c>
      <c r="C8" s="483" t="s">
        <v>0</v>
      </c>
      <c r="D8" s="257" t="s">
        <v>573</v>
      </c>
      <c r="E8" s="287" t="s">
        <v>381</v>
      </c>
      <c r="F8" s="287" t="s">
        <v>438</v>
      </c>
      <c r="G8" s="466" t="s">
        <v>0</v>
      </c>
      <c r="H8" s="342" t="s">
        <v>0</v>
      </c>
      <c r="I8" s="344">
        <v>10.8</v>
      </c>
      <c r="J8" s="344">
        <v>1.47</v>
      </c>
      <c r="K8" s="453">
        <f>IF(I8=" "," ",(I8+$H$6-J8))</f>
        <v>10.130000000000001</v>
      </c>
      <c r="L8" s="484" t="s">
        <v>363</v>
      </c>
      <c r="M8" s="676">
        <v>2016</v>
      </c>
      <c r="N8" s="402" t="str">
        <f>IF(AA8=1,"VERIFIED",IF(AB8=1,"CHECKED",IF(R8=1,"RECHECK",IF(T8=1,"VERIFY",IF(U8=1,"NEED APP","NOT SCHED")))))</f>
        <v>NOT SCHED</v>
      </c>
      <c r="O8" s="259" t="s">
        <v>378</v>
      </c>
      <c r="P8" s="487" t="s">
        <v>361</v>
      </c>
      <c r="Q8" s="260">
        <f>IF(A9=" "," ",1)</f>
        <v>1</v>
      </c>
      <c r="R8" s="261" t="s">
        <v>0</v>
      </c>
      <c r="S8" s="262">
        <v>1</v>
      </c>
      <c r="T8" s="263" t="s">
        <v>0</v>
      </c>
      <c r="U8" s="264" t="s">
        <v>0</v>
      </c>
      <c r="V8" s="265" t="s">
        <v>0</v>
      </c>
      <c r="W8" s="266" t="s">
        <v>0</v>
      </c>
      <c r="X8" s="267" t="s">
        <v>0</v>
      </c>
      <c r="Y8" s="267" t="s">
        <v>0</v>
      </c>
      <c r="Z8" s="268" t="s">
        <v>0</v>
      </c>
      <c r="AA8" s="269" t="s">
        <v>0</v>
      </c>
      <c r="AB8" s="261" t="s">
        <v>0</v>
      </c>
      <c r="AC8" s="270" t="s">
        <v>0</v>
      </c>
    </row>
    <row r="9" spans="1:29" s="14" customFormat="1" ht="15" customHeight="1" thickTop="1" thickBot="1" x14ac:dyDescent="0.25">
      <c r="A9" s="184" t="s">
        <v>302</v>
      </c>
      <c r="B9" s="336"/>
      <c r="C9" s="328"/>
      <c r="D9" s="252" t="s">
        <v>574</v>
      </c>
      <c r="E9" s="282" t="s">
        <v>381</v>
      </c>
      <c r="F9" s="282" t="s">
        <v>438</v>
      </c>
      <c r="G9" s="392"/>
      <c r="H9" s="343"/>
      <c r="I9" s="345"/>
      <c r="J9" s="345"/>
      <c r="K9" s="370"/>
      <c r="L9" s="484"/>
      <c r="M9" s="677"/>
      <c r="N9" s="403"/>
      <c r="O9" s="243" t="s">
        <v>379</v>
      </c>
      <c r="P9" s="487"/>
      <c r="Q9" s="356" t="s">
        <v>666</v>
      </c>
      <c r="R9" s="357"/>
      <c r="S9" s="357"/>
      <c r="T9" s="357"/>
      <c r="U9" s="357"/>
      <c r="V9" s="357"/>
      <c r="W9" s="357"/>
      <c r="X9" s="357"/>
      <c r="Y9" s="357"/>
      <c r="Z9" s="358"/>
      <c r="AA9" s="213"/>
      <c r="AB9" s="214"/>
      <c r="AC9" s="215"/>
    </row>
    <row r="10" spans="1:29" s="17" customFormat="1" ht="9" customHeight="1" thickTop="1" thickBot="1" x14ac:dyDescent="0.3">
      <c r="A10" s="181" t="s">
        <v>303</v>
      </c>
      <c r="B10" s="336"/>
      <c r="C10" s="328"/>
      <c r="D10" s="238" t="s">
        <v>437</v>
      </c>
      <c r="E10" s="285" t="s">
        <v>592</v>
      </c>
      <c r="F10" s="285" t="s">
        <v>440</v>
      </c>
      <c r="G10" s="255" t="s">
        <v>20</v>
      </c>
      <c r="H10" s="256" t="s">
        <v>581</v>
      </c>
      <c r="I10" s="256" t="s">
        <v>22</v>
      </c>
      <c r="J10" s="256" t="s">
        <v>603</v>
      </c>
      <c r="K10" s="256" t="s">
        <v>5</v>
      </c>
      <c r="L10" s="255" t="s">
        <v>582</v>
      </c>
      <c r="M10" s="690" t="s">
        <v>439</v>
      </c>
      <c r="N10" s="691"/>
      <c r="O10" s="692"/>
      <c r="P10" s="693"/>
      <c r="Q10" s="359"/>
      <c r="R10" s="360"/>
      <c r="S10" s="360"/>
      <c r="T10" s="360"/>
      <c r="U10" s="360"/>
      <c r="V10" s="360"/>
      <c r="W10" s="360"/>
      <c r="X10" s="360"/>
      <c r="Y10" s="360"/>
      <c r="Z10" s="361"/>
      <c r="AA10" s="221"/>
      <c r="AB10" s="222"/>
      <c r="AC10" s="223"/>
    </row>
    <row r="11" spans="1:29" s="14" customFormat="1" ht="15" customHeight="1" thickBot="1" x14ac:dyDescent="0.3">
      <c r="A11" s="18">
        <v>1</v>
      </c>
      <c r="B11" s="336"/>
      <c r="C11" s="328"/>
      <c r="D11" s="254" t="s">
        <v>575</v>
      </c>
      <c r="E11" s="410" t="s">
        <v>25</v>
      </c>
      <c r="F11" s="411"/>
      <c r="G11" s="467" t="s">
        <v>0</v>
      </c>
      <c r="H11" s="466" t="s">
        <v>0</v>
      </c>
      <c r="I11" s="342" t="s">
        <v>0</v>
      </c>
      <c r="J11" s="324" t="s">
        <v>362</v>
      </c>
      <c r="K11" s="419" t="str">
        <f>IF(S8=1,"Photo Needed",IF(S8=2,"24/7",IF(S8=3,"Has Photo","")))</f>
        <v>Photo Needed</v>
      </c>
      <c r="L11" s="371" t="s">
        <v>441</v>
      </c>
      <c r="M11" s="694"/>
      <c r="N11" s="691"/>
      <c r="O11" s="691"/>
      <c r="P11" s="695"/>
      <c r="Q11" s="359"/>
      <c r="R11" s="360"/>
      <c r="S11" s="360"/>
      <c r="T11" s="360"/>
      <c r="U11" s="360"/>
      <c r="V11" s="360"/>
      <c r="W11" s="360"/>
      <c r="X11" s="360"/>
      <c r="Y11" s="360"/>
      <c r="Z11" s="361"/>
      <c r="AA11" s="213"/>
      <c r="AB11" s="214"/>
      <c r="AC11" s="215"/>
    </row>
    <row r="12" spans="1:29" s="14" customFormat="1" ht="15" customHeight="1" thickTop="1" thickBot="1" x14ac:dyDescent="0.3">
      <c r="A12" s="239" t="str">
        <f>IF(AA8=1,"VERIFIED",IF(AB8=1,"CHECKED",IF(R8=1,"CHECK",IF(T8=1,"VERIFY","NOT SCHED"))))</f>
        <v>NOT SCHED</v>
      </c>
      <c r="B12" s="341"/>
      <c r="C12" s="329"/>
      <c r="D12" s="253" t="s">
        <v>60</v>
      </c>
      <c r="E12" s="246" t="s">
        <v>0</v>
      </c>
      <c r="F12" s="246" t="s">
        <v>0</v>
      </c>
      <c r="G12" s="334"/>
      <c r="H12" s="347"/>
      <c r="I12" s="349"/>
      <c r="J12" s="325"/>
      <c r="K12" s="420"/>
      <c r="L12" s="372"/>
      <c r="M12" s="696"/>
      <c r="N12" s="697"/>
      <c r="O12" s="697"/>
      <c r="P12" s="698"/>
      <c r="Q12" s="362"/>
      <c r="R12" s="363"/>
      <c r="S12" s="363"/>
      <c r="T12" s="363"/>
      <c r="U12" s="363"/>
      <c r="V12" s="363"/>
      <c r="W12" s="363"/>
      <c r="X12" s="363"/>
      <c r="Y12" s="363"/>
      <c r="Z12" s="364"/>
      <c r="AA12" s="213"/>
      <c r="AB12" s="214"/>
      <c r="AC12" s="215"/>
    </row>
    <row r="13" spans="1:29" s="46" customFormat="1" ht="4.9000000000000004" customHeight="1" thickTop="1" thickBot="1" x14ac:dyDescent="0.3">
      <c r="A13" s="229"/>
      <c r="B13" s="29"/>
      <c r="C13" s="30"/>
      <c r="D13" s="31"/>
      <c r="E13" s="247"/>
      <c r="F13" s="247"/>
      <c r="G13" s="33"/>
      <c r="H13" s="32"/>
      <c r="I13" s="34"/>
      <c r="J13" s="34"/>
      <c r="K13" s="35"/>
      <c r="L13" s="190"/>
      <c r="M13" s="36"/>
      <c r="N13" s="36"/>
      <c r="O13" s="36"/>
      <c r="P13" s="37"/>
      <c r="Q13" s="38"/>
      <c r="R13" s="39"/>
      <c r="S13" s="40"/>
      <c r="T13" s="41"/>
      <c r="U13" s="42"/>
      <c r="V13" s="43"/>
      <c r="W13" s="44"/>
      <c r="X13" s="44"/>
      <c r="Y13" s="44"/>
      <c r="Z13" s="45"/>
      <c r="AA13" s="224"/>
      <c r="AB13" s="39"/>
      <c r="AC13" s="225"/>
    </row>
    <row r="14" spans="1:29" s="16" customFormat="1" ht="9" customHeight="1" thickTop="1" thickBot="1" x14ac:dyDescent="0.3">
      <c r="A14" s="271" t="s">
        <v>580</v>
      </c>
      <c r="B14" s="272" t="s">
        <v>12</v>
      </c>
      <c r="C14" s="272"/>
      <c r="D14" s="272" t="s">
        <v>13</v>
      </c>
      <c r="E14" s="272" t="s">
        <v>14</v>
      </c>
      <c r="F14" s="272" t="s">
        <v>15</v>
      </c>
      <c r="G14" s="273" t="s">
        <v>16</v>
      </c>
      <c r="H14" s="273" t="s">
        <v>17</v>
      </c>
      <c r="I14" s="274" t="s">
        <v>21</v>
      </c>
      <c r="J14" s="275" t="s">
        <v>18</v>
      </c>
      <c r="K14" s="275" t="s">
        <v>19</v>
      </c>
      <c r="L14" s="276" t="s">
        <v>27</v>
      </c>
      <c r="M14" s="277" t="s">
        <v>23</v>
      </c>
      <c r="N14" s="277" t="s">
        <v>376</v>
      </c>
      <c r="O14" s="277" t="s">
        <v>377</v>
      </c>
      <c r="P14" s="274" t="s">
        <v>586</v>
      </c>
      <c r="Q14" s="279"/>
      <c r="R14" s="280"/>
      <c r="S14" s="280"/>
      <c r="T14" s="280"/>
      <c r="U14" s="281"/>
      <c r="V14" s="273"/>
      <c r="W14" s="273"/>
      <c r="X14" s="273"/>
      <c r="Y14" s="273"/>
      <c r="Z14" s="273"/>
      <c r="AA14" s="273" t="s">
        <v>583</v>
      </c>
      <c r="AB14" s="273" t="s">
        <v>584</v>
      </c>
      <c r="AC14" s="278" t="s">
        <v>585</v>
      </c>
    </row>
    <row r="15" spans="1:29" s="14" customFormat="1" ht="15" customHeight="1" thickTop="1" thickBot="1" x14ac:dyDescent="0.25">
      <c r="A15" s="25" t="s">
        <v>3</v>
      </c>
      <c r="B15" s="335" t="s">
        <v>277</v>
      </c>
      <c r="C15" s="328" t="s">
        <v>345</v>
      </c>
      <c r="D15" s="257" t="s">
        <v>573</v>
      </c>
      <c r="E15" s="286" t="s">
        <v>382</v>
      </c>
      <c r="F15" s="286" t="s">
        <v>594</v>
      </c>
      <c r="G15" s="346" t="s">
        <v>0</v>
      </c>
      <c r="H15" s="348" t="s">
        <v>0</v>
      </c>
      <c r="I15" s="375">
        <v>12.3</v>
      </c>
      <c r="J15" s="375">
        <v>1.68</v>
      </c>
      <c r="K15" s="369">
        <f>IF(I15=" "," ",(I15+$H$6-J15))</f>
        <v>11.420000000000002</v>
      </c>
      <c r="L15" s="404" t="s">
        <v>363</v>
      </c>
      <c r="M15" s="676">
        <v>2016</v>
      </c>
      <c r="N15" s="402" t="str">
        <f>IF(AA15=1,"VERIFIED",IF(AB15=1,"CHECKED",IF(R15=1,"RECHECK",IF(T15=1,"VERIFY",IF(U15=1,"NEED APP","NOT SCHED")))))</f>
        <v>NOT SCHED</v>
      </c>
      <c r="O15" s="230" t="s">
        <v>378</v>
      </c>
      <c r="P15" s="413" t="s">
        <v>429</v>
      </c>
      <c r="Q15" s="27">
        <f>IF(A16=" "," ",1)</f>
        <v>1</v>
      </c>
      <c r="R15" s="206" t="s">
        <v>0</v>
      </c>
      <c r="S15" s="54" t="s">
        <v>0</v>
      </c>
      <c r="T15" s="195" t="s">
        <v>0</v>
      </c>
      <c r="U15" s="196" t="s">
        <v>0</v>
      </c>
      <c r="V15" s="50" t="s">
        <v>0</v>
      </c>
      <c r="W15" s="51" t="s">
        <v>0</v>
      </c>
      <c r="X15" s="52" t="s">
        <v>0</v>
      </c>
      <c r="Y15" s="52" t="s">
        <v>0</v>
      </c>
      <c r="Z15" s="53" t="s">
        <v>0</v>
      </c>
      <c r="AA15" s="219" t="s">
        <v>0</v>
      </c>
      <c r="AB15" s="206" t="s">
        <v>0</v>
      </c>
      <c r="AC15" s="220" t="s">
        <v>0</v>
      </c>
    </row>
    <row r="16" spans="1:29" s="14" customFormat="1" ht="15" customHeight="1" thickTop="1" thickBot="1" x14ac:dyDescent="0.25">
      <c r="A16" s="184" t="s">
        <v>275</v>
      </c>
      <c r="B16" s="336"/>
      <c r="C16" s="328"/>
      <c r="D16" s="252" t="s">
        <v>574</v>
      </c>
      <c r="E16" s="245" t="s">
        <v>382</v>
      </c>
      <c r="F16" s="245" t="s">
        <v>594</v>
      </c>
      <c r="G16" s="392"/>
      <c r="H16" s="343"/>
      <c r="I16" s="376"/>
      <c r="J16" s="376"/>
      <c r="K16" s="370"/>
      <c r="L16" s="405"/>
      <c r="M16" s="677"/>
      <c r="N16" s="403"/>
      <c r="O16" s="189" t="s">
        <v>379</v>
      </c>
      <c r="P16" s="414"/>
      <c r="Q16" s="356" t="s">
        <v>666</v>
      </c>
      <c r="R16" s="357"/>
      <c r="S16" s="357"/>
      <c r="T16" s="357"/>
      <c r="U16" s="357"/>
      <c r="V16" s="357"/>
      <c r="W16" s="357"/>
      <c r="X16" s="357"/>
      <c r="Y16" s="357"/>
      <c r="Z16" s="358"/>
      <c r="AA16" s="213"/>
      <c r="AB16" s="214"/>
      <c r="AC16" s="215"/>
    </row>
    <row r="17" spans="1:29" s="17" customFormat="1" ht="9" customHeight="1" thickTop="1" thickBot="1" x14ac:dyDescent="0.3">
      <c r="A17" s="181" t="s">
        <v>276</v>
      </c>
      <c r="B17" s="336"/>
      <c r="C17" s="328"/>
      <c r="D17" s="238" t="s">
        <v>437</v>
      </c>
      <c r="E17" s="285" t="s">
        <v>593</v>
      </c>
      <c r="F17" s="285" t="s">
        <v>595</v>
      </c>
      <c r="G17" s="255" t="s">
        <v>20</v>
      </c>
      <c r="H17" s="256" t="s">
        <v>581</v>
      </c>
      <c r="I17" s="284" t="s">
        <v>22</v>
      </c>
      <c r="J17" s="256" t="s">
        <v>603</v>
      </c>
      <c r="K17" s="256" t="s">
        <v>5</v>
      </c>
      <c r="L17" s="255" t="s">
        <v>582</v>
      </c>
      <c r="M17" s="528" t="s">
        <v>568</v>
      </c>
      <c r="N17" s="529"/>
      <c r="O17" s="529"/>
      <c r="P17" s="530"/>
      <c r="Q17" s="359"/>
      <c r="R17" s="360"/>
      <c r="S17" s="360"/>
      <c r="T17" s="360"/>
      <c r="U17" s="360"/>
      <c r="V17" s="360"/>
      <c r="W17" s="360"/>
      <c r="X17" s="360"/>
      <c r="Y17" s="360"/>
      <c r="Z17" s="361"/>
      <c r="AA17" s="221"/>
      <c r="AB17" s="222"/>
      <c r="AC17" s="223"/>
    </row>
    <row r="18" spans="1:29" s="14" customFormat="1" ht="15" customHeight="1" thickBot="1" x14ac:dyDescent="0.3">
      <c r="A18" s="18">
        <f>A11+1</f>
        <v>2</v>
      </c>
      <c r="B18" s="336"/>
      <c r="C18" s="328"/>
      <c r="D18" s="254" t="s">
        <v>575</v>
      </c>
      <c r="E18" s="410" t="s">
        <v>25</v>
      </c>
      <c r="F18" s="411"/>
      <c r="G18" s="333" t="s">
        <v>0</v>
      </c>
      <c r="H18" s="346" t="s">
        <v>0</v>
      </c>
      <c r="I18" s="348" t="s">
        <v>0</v>
      </c>
      <c r="J18" s="415" t="s">
        <v>374</v>
      </c>
      <c r="K18" s="417" t="s">
        <v>373</v>
      </c>
      <c r="L18" s="371" t="s">
        <v>441</v>
      </c>
      <c r="M18" s="531"/>
      <c r="N18" s="532"/>
      <c r="O18" s="532"/>
      <c r="P18" s="533"/>
      <c r="Q18" s="359"/>
      <c r="R18" s="360"/>
      <c r="S18" s="360"/>
      <c r="T18" s="360"/>
      <c r="U18" s="360"/>
      <c r="V18" s="360"/>
      <c r="W18" s="360"/>
      <c r="X18" s="360"/>
      <c r="Y18" s="360"/>
      <c r="Z18" s="361"/>
      <c r="AA18" s="213"/>
      <c r="AB18" s="214"/>
      <c r="AC18" s="215"/>
    </row>
    <row r="19" spans="1:29" s="14" customFormat="1" ht="15" customHeight="1" thickTop="1" thickBot="1" x14ac:dyDescent="0.3">
      <c r="A19" s="239" t="str">
        <f>IF(AA15=1,"VERIFIED",IF(AB15=1,"CHECKED",IF(R15=1,"CHECK",IF(T15=1,"VERIFY","NOT SCHED"))))</f>
        <v>NOT SCHED</v>
      </c>
      <c r="B19" s="337"/>
      <c r="C19" s="329"/>
      <c r="D19" s="253" t="s">
        <v>60</v>
      </c>
      <c r="E19" s="246" t="s">
        <v>0</v>
      </c>
      <c r="F19" s="246" t="s">
        <v>0</v>
      </c>
      <c r="G19" s="334"/>
      <c r="H19" s="347"/>
      <c r="I19" s="349"/>
      <c r="J19" s="416"/>
      <c r="K19" s="418"/>
      <c r="L19" s="372"/>
      <c r="M19" s="534"/>
      <c r="N19" s="535"/>
      <c r="O19" s="535"/>
      <c r="P19" s="536"/>
      <c r="Q19" s="362"/>
      <c r="R19" s="363"/>
      <c r="S19" s="363"/>
      <c r="T19" s="363"/>
      <c r="U19" s="363"/>
      <c r="V19" s="363"/>
      <c r="W19" s="363"/>
      <c r="X19" s="363"/>
      <c r="Y19" s="363"/>
      <c r="Z19" s="364"/>
      <c r="AA19" s="213"/>
      <c r="AB19" s="214"/>
      <c r="AC19" s="215"/>
    </row>
    <row r="20" spans="1:29" s="46" customFormat="1" ht="4.9000000000000004" customHeight="1" thickTop="1" thickBot="1" x14ac:dyDescent="0.3">
      <c r="A20" s="28"/>
      <c r="B20" s="29"/>
      <c r="C20" s="184" t="s">
        <v>339</v>
      </c>
      <c r="D20" s="31"/>
      <c r="E20" s="247"/>
      <c r="F20" s="247"/>
      <c r="G20" s="33"/>
      <c r="H20" s="32"/>
      <c r="I20" s="34"/>
      <c r="J20" s="34"/>
      <c r="K20" s="35"/>
      <c r="L20" s="190"/>
      <c r="M20" s="36"/>
      <c r="N20" s="36"/>
      <c r="O20" s="36"/>
      <c r="P20" s="37"/>
      <c r="Q20" s="38"/>
      <c r="R20" s="39"/>
      <c r="S20" s="40"/>
      <c r="T20" s="41"/>
      <c r="U20" s="42"/>
      <c r="V20" s="43"/>
      <c r="W20" s="44"/>
      <c r="X20" s="44"/>
      <c r="Y20" s="44"/>
      <c r="Z20" s="45"/>
      <c r="AA20" s="224"/>
      <c r="AB20" s="39"/>
      <c r="AC20" s="225"/>
    </row>
    <row r="21" spans="1:29" s="16" customFormat="1" ht="9" customHeight="1" thickTop="1" thickBot="1" x14ac:dyDescent="0.3">
      <c r="A21" s="271" t="s">
        <v>580</v>
      </c>
      <c r="B21" s="272" t="s">
        <v>12</v>
      </c>
      <c r="C21" s="272"/>
      <c r="D21" s="272" t="s">
        <v>13</v>
      </c>
      <c r="E21" s="272" t="s">
        <v>14</v>
      </c>
      <c r="F21" s="272" t="s">
        <v>15</v>
      </c>
      <c r="G21" s="273" t="s">
        <v>16</v>
      </c>
      <c r="H21" s="273" t="s">
        <v>17</v>
      </c>
      <c r="I21" s="274" t="s">
        <v>21</v>
      </c>
      <c r="J21" s="275" t="s">
        <v>18</v>
      </c>
      <c r="K21" s="275" t="s">
        <v>19</v>
      </c>
      <c r="L21" s="276" t="s">
        <v>27</v>
      </c>
      <c r="M21" s="277" t="s">
        <v>23</v>
      </c>
      <c r="N21" s="277" t="s">
        <v>376</v>
      </c>
      <c r="O21" s="277" t="s">
        <v>377</v>
      </c>
      <c r="P21" s="274" t="s">
        <v>586</v>
      </c>
      <c r="Q21" s="279"/>
      <c r="R21" s="280"/>
      <c r="S21" s="280"/>
      <c r="T21" s="280"/>
      <c r="U21" s="281"/>
      <c r="V21" s="273"/>
      <c r="W21" s="273"/>
      <c r="X21" s="273"/>
      <c r="Y21" s="273"/>
      <c r="Z21" s="273"/>
      <c r="AA21" s="273" t="s">
        <v>583</v>
      </c>
      <c r="AB21" s="273" t="s">
        <v>584</v>
      </c>
      <c r="AC21" s="278" t="s">
        <v>585</v>
      </c>
    </row>
    <row r="22" spans="1:29" s="14" customFormat="1" ht="15" customHeight="1" thickTop="1" thickBot="1" x14ac:dyDescent="0.25">
      <c r="A22" s="25" t="s">
        <v>3</v>
      </c>
      <c r="B22" s="335" t="s">
        <v>300</v>
      </c>
      <c r="C22" s="328" t="s">
        <v>0</v>
      </c>
      <c r="D22" s="257" t="s">
        <v>573</v>
      </c>
      <c r="E22" s="286" t="s">
        <v>443</v>
      </c>
      <c r="F22" s="286" t="s">
        <v>444</v>
      </c>
      <c r="G22" s="346" t="s">
        <v>0</v>
      </c>
      <c r="H22" s="348" t="s">
        <v>0</v>
      </c>
      <c r="I22" s="375">
        <v>19.8</v>
      </c>
      <c r="J22" s="375">
        <v>1.34</v>
      </c>
      <c r="K22" s="369">
        <f>IF(I22=" "," ",(I22+$H$6-J22))</f>
        <v>19.260000000000002</v>
      </c>
      <c r="L22" s="434" t="s">
        <v>363</v>
      </c>
      <c r="M22" s="676">
        <v>2016</v>
      </c>
      <c r="N22" s="402" t="str">
        <f>IF(AA22=1,"VERIFIED",IF(AB22=1,"CHECKED",IF(R22=1,"RECHECK",IF(T22=1,"VERIFY",IF(U22=1,"NEED APP","NOT SCHED")))))</f>
        <v>NOT SCHED</v>
      </c>
      <c r="O22" s="230" t="s">
        <v>378</v>
      </c>
      <c r="P22" s="413" t="s">
        <v>393</v>
      </c>
      <c r="Q22" s="27">
        <f>IF(A23=" "," ",1)</f>
        <v>1</v>
      </c>
      <c r="R22" s="206" t="s">
        <v>0</v>
      </c>
      <c r="S22" s="54">
        <v>1</v>
      </c>
      <c r="T22" s="195" t="s">
        <v>0</v>
      </c>
      <c r="U22" s="196" t="s">
        <v>0</v>
      </c>
      <c r="V22" s="50" t="s">
        <v>0</v>
      </c>
      <c r="W22" s="51" t="s">
        <v>0</v>
      </c>
      <c r="X22" s="52" t="s">
        <v>0</v>
      </c>
      <c r="Y22" s="52" t="s">
        <v>0</v>
      </c>
      <c r="Z22" s="53" t="s">
        <v>0</v>
      </c>
      <c r="AA22" s="219" t="s">
        <v>0</v>
      </c>
      <c r="AB22" s="206" t="s">
        <v>0</v>
      </c>
      <c r="AC22" s="220" t="s">
        <v>0</v>
      </c>
    </row>
    <row r="23" spans="1:29" s="14" customFormat="1" ht="15" customHeight="1" thickTop="1" thickBot="1" x14ac:dyDescent="0.25">
      <c r="A23" s="184" t="s">
        <v>298</v>
      </c>
      <c r="B23" s="336"/>
      <c r="C23" s="328"/>
      <c r="D23" s="252" t="s">
        <v>574</v>
      </c>
      <c r="E23" s="245" t="s">
        <v>443</v>
      </c>
      <c r="F23" s="245" t="s">
        <v>444</v>
      </c>
      <c r="G23" s="392"/>
      <c r="H23" s="343"/>
      <c r="I23" s="376"/>
      <c r="J23" s="376"/>
      <c r="K23" s="370"/>
      <c r="L23" s="435"/>
      <c r="M23" s="677"/>
      <c r="N23" s="403"/>
      <c r="O23" s="189" t="s">
        <v>379</v>
      </c>
      <c r="P23" s="414"/>
      <c r="Q23" s="356" t="s">
        <v>666</v>
      </c>
      <c r="R23" s="357"/>
      <c r="S23" s="357"/>
      <c r="T23" s="357"/>
      <c r="U23" s="357"/>
      <c r="V23" s="357"/>
      <c r="W23" s="357"/>
      <c r="X23" s="357"/>
      <c r="Y23" s="357"/>
      <c r="Z23" s="358"/>
      <c r="AA23" s="213"/>
      <c r="AB23" s="214"/>
      <c r="AC23" s="215"/>
    </row>
    <row r="24" spans="1:29" s="17" customFormat="1" ht="9" customHeight="1" thickTop="1" thickBot="1" x14ac:dyDescent="0.3">
      <c r="A24" s="181" t="s">
        <v>299</v>
      </c>
      <c r="B24" s="336"/>
      <c r="C24" s="328"/>
      <c r="D24" s="238" t="s">
        <v>437</v>
      </c>
      <c r="E24" s="285" t="s">
        <v>596</v>
      </c>
      <c r="F24" s="285" t="s">
        <v>597</v>
      </c>
      <c r="G24" s="255" t="s">
        <v>20</v>
      </c>
      <c r="H24" s="256" t="s">
        <v>581</v>
      </c>
      <c r="I24" s="284" t="s">
        <v>22</v>
      </c>
      <c r="J24" s="256" t="s">
        <v>603</v>
      </c>
      <c r="K24" s="256" t="s">
        <v>5</v>
      </c>
      <c r="L24" s="255" t="s">
        <v>582</v>
      </c>
      <c r="M24" s="383" t="s">
        <v>569</v>
      </c>
      <c r="N24" s="384"/>
      <c r="O24" s="384"/>
      <c r="P24" s="385"/>
      <c r="Q24" s="359"/>
      <c r="R24" s="360"/>
      <c r="S24" s="360"/>
      <c r="T24" s="360"/>
      <c r="U24" s="360"/>
      <c r="V24" s="360"/>
      <c r="W24" s="360"/>
      <c r="X24" s="360"/>
      <c r="Y24" s="360"/>
      <c r="Z24" s="361"/>
      <c r="AA24" s="221"/>
      <c r="AB24" s="222"/>
      <c r="AC24" s="223"/>
    </row>
    <row r="25" spans="1:29" s="14" customFormat="1" ht="15" customHeight="1" thickBot="1" x14ac:dyDescent="0.3">
      <c r="A25" s="18">
        <f>A18+1</f>
        <v>3</v>
      </c>
      <c r="B25" s="336"/>
      <c r="C25" s="328"/>
      <c r="D25" s="254" t="s">
        <v>575</v>
      </c>
      <c r="E25" s="410" t="s">
        <v>25</v>
      </c>
      <c r="F25" s="411"/>
      <c r="G25" s="333" t="s">
        <v>0</v>
      </c>
      <c r="H25" s="346" t="s">
        <v>0</v>
      </c>
      <c r="I25" s="348" t="s">
        <v>0</v>
      </c>
      <c r="J25" s="324" t="s">
        <v>362</v>
      </c>
      <c r="K25" s="419" t="str">
        <f>IF(S22=1,"Photo Needed",IF(S22=2,"24/7",IF(S22=3,"Has Photo","")))</f>
        <v>Photo Needed</v>
      </c>
      <c r="L25" s="371" t="s">
        <v>441</v>
      </c>
      <c r="M25" s="386"/>
      <c r="N25" s="387"/>
      <c r="O25" s="387"/>
      <c r="P25" s="388"/>
      <c r="Q25" s="359"/>
      <c r="R25" s="360"/>
      <c r="S25" s="360"/>
      <c r="T25" s="360"/>
      <c r="U25" s="360"/>
      <c r="V25" s="360"/>
      <c r="W25" s="360"/>
      <c r="X25" s="360"/>
      <c r="Y25" s="360"/>
      <c r="Z25" s="361"/>
      <c r="AA25" s="213"/>
      <c r="AB25" s="214"/>
      <c r="AC25" s="215"/>
    </row>
    <row r="26" spans="1:29" s="14" customFormat="1" ht="15" customHeight="1" thickTop="1" thickBot="1" x14ac:dyDescent="0.3">
      <c r="A26" s="239" t="str">
        <f>IF(AA22=1,"VERIFIED",IF(AB22=1,"CHECKED",IF(R22=1,"CHECK",IF(T22=1,"VERIFY","NOT SCHED"))))</f>
        <v>NOT SCHED</v>
      </c>
      <c r="B26" s="337"/>
      <c r="C26" s="329"/>
      <c r="D26" s="253" t="s">
        <v>60</v>
      </c>
      <c r="E26" s="246" t="s">
        <v>0</v>
      </c>
      <c r="F26" s="246" t="s">
        <v>0</v>
      </c>
      <c r="G26" s="334"/>
      <c r="H26" s="347"/>
      <c r="I26" s="349"/>
      <c r="J26" s="325"/>
      <c r="K26" s="420"/>
      <c r="L26" s="372"/>
      <c r="M26" s="389"/>
      <c r="N26" s="390"/>
      <c r="O26" s="390"/>
      <c r="P26" s="391"/>
      <c r="Q26" s="362"/>
      <c r="R26" s="363"/>
      <c r="S26" s="363"/>
      <c r="T26" s="363"/>
      <c r="U26" s="363"/>
      <c r="V26" s="363"/>
      <c r="W26" s="363"/>
      <c r="X26" s="363"/>
      <c r="Y26" s="363"/>
      <c r="Z26" s="364"/>
      <c r="AA26" s="213"/>
      <c r="AB26" s="214"/>
      <c r="AC26" s="215"/>
    </row>
    <row r="27" spans="1:29" s="46" customFormat="1" ht="4.9000000000000004" customHeight="1" thickTop="1" thickBot="1" x14ac:dyDescent="0.3">
      <c r="A27" s="28"/>
      <c r="B27" s="29"/>
      <c r="C27" s="30"/>
      <c r="D27" s="31"/>
      <c r="E27" s="248"/>
      <c r="F27" s="247"/>
      <c r="G27" s="33"/>
      <c r="H27" s="32"/>
      <c r="I27" s="34"/>
      <c r="J27" s="34"/>
      <c r="K27" s="35"/>
      <c r="L27" s="190"/>
      <c r="M27" s="36"/>
      <c r="N27" s="36"/>
      <c r="O27" s="36"/>
      <c r="P27" s="37"/>
      <c r="Q27" s="38"/>
      <c r="R27" s="39"/>
      <c r="S27" s="40"/>
      <c r="T27" s="41"/>
      <c r="U27" s="42"/>
      <c r="V27" s="43"/>
      <c r="W27" s="44"/>
      <c r="X27" s="44"/>
      <c r="Y27" s="44"/>
      <c r="Z27" s="45"/>
      <c r="AA27" s="224"/>
      <c r="AB27" s="39"/>
      <c r="AC27" s="225"/>
    </row>
    <row r="28" spans="1:29" s="16" customFormat="1" ht="9" customHeight="1" thickTop="1" thickBot="1" x14ac:dyDescent="0.3">
      <c r="A28" s="271" t="s">
        <v>580</v>
      </c>
      <c r="B28" s="272" t="s">
        <v>12</v>
      </c>
      <c r="C28" s="272"/>
      <c r="D28" s="272" t="s">
        <v>13</v>
      </c>
      <c r="E28" s="272" t="s">
        <v>14</v>
      </c>
      <c r="F28" s="272" t="s">
        <v>15</v>
      </c>
      <c r="G28" s="273" t="s">
        <v>16</v>
      </c>
      <c r="H28" s="273" t="s">
        <v>17</v>
      </c>
      <c r="I28" s="274" t="s">
        <v>21</v>
      </c>
      <c r="J28" s="275" t="s">
        <v>18</v>
      </c>
      <c r="K28" s="275" t="s">
        <v>19</v>
      </c>
      <c r="L28" s="276" t="s">
        <v>27</v>
      </c>
      <c r="M28" s="277" t="s">
        <v>23</v>
      </c>
      <c r="N28" s="277" t="s">
        <v>376</v>
      </c>
      <c r="O28" s="277" t="s">
        <v>377</v>
      </c>
      <c r="P28" s="274" t="s">
        <v>586</v>
      </c>
      <c r="Q28" s="279"/>
      <c r="R28" s="280"/>
      <c r="S28" s="280"/>
      <c r="T28" s="280"/>
      <c r="U28" s="281"/>
      <c r="V28" s="273"/>
      <c r="W28" s="273"/>
      <c r="X28" s="273"/>
      <c r="Y28" s="273"/>
      <c r="Z28" s="273"/>
      <c r="AA28" s="273" t="s">
        <v>583</v>
      </c>
      <c r="AB28" s="273" t="s">
        <v>584</v>
      </c>
      <c r="AC28" s="278" t="s">
        <v>585</v>
      </c>
    </row>
    <row r="29" spans="1:29" s="14" customFormat="1" ht="15" customHeight="1" thickTop="1" thickBot="1" x14ac:dyDescent="0.25">
      <c r="A29" s="25" t="s">
        <v>3</v>
      </c>
      <c r="B29" s="335" t="s">
        <v>295</v>
      </c>
      <c r="C29" s="328" t="s">
        <v>0</v>
      </c>
      <c r="D29" s="257" t="s">
        <v>573</v>
      </c>
      <c r="E29" s="286" t="s">
        <v>383</v>
      </c>
      <c r="F29" s="286" t="s">
        <v>384</v>
      </c>
      <c r="G29" s="346" t="s">
        <v>0</v>
      </c>
      <c r="H29" s="348" t="s">
        <v>0</v>
      </c>
      <c r="I29" s="375">
        <v>12.7</v>
      </c>
      <c r="J29" s="375">
        <v>1.3</v>
      </c>
      <c r="K29" s="369">
        <f>IF(I29=" "," ",(I29+$H$6-J29))</f>
        <v>12.2</v>
      </c>
      <c r="L29" s="404" t="s">
        <v>363</v>
      </c>
      <c r="M29" s="676">
        <v>2016</v>
      </c>
      <c r="N29" s="402" t="str">
        <f>IF(AA29=1,"VERIFIED",IF(AB29=1,"CHECKED",IF(R29=1,"RECHECK",IF(T29=1,"VERIFY",IF(U29=1,"NEED APP","NOT SCHED")))))</f>
        <v>NOT SCHED</v>
      </c>
      <c r="O29" s="230" t="s">
        <v>378</v>
      </c>
      <c r="P29" s="436" t="s">
        <v>433</v>
      </c>
      <c r="Q29" s="27">
        <f>IF(A30=" "," ",1)</f>
        <v>1</v>
      </c>
      <c r="R29" s="206" t="s">
        <v>0</v>
      </c>
      <c r="S29" s="54">
        <v>1</v>
      </c>
      <c r="T29" s="195" t="s">
        <v>0</v>
      </c>
      <c r="U29" s="196" t="s">
        <v>0</v>
      </c>
      <c r="V29" s="50" t="s">
        <v>0</v>
      </c>
      <c r="W29" s="51" t="s">
        <v>0</v>
      </c>
      <c r="X29" s="52" t="s">
        <v>0</v>
      </c>
      <c r="Y29" s="52" t="s">
        <v>0</v>
      </c>
      <c r="Z29" s="53" t="s">
        <v>0</v>
      </c>
      <c r="AA29" s="219" t="s">
        <v>0</v>
      </c>
      <c r="AB29" s="206" t="s">
        <v>0</v>
      </c>
      <c r="AC29" s="220" t="s">
        <v>0</v>
      </c>
    </row>
    <row r="30" spans="1:29" s="14" customFormat="1" ht="15" customHeight="1" thickTop="1" thickBot="1" x14ac:dyDescent="0.25">
      <c r="A30" s="184" t="s">
        <v>293</v>
      </c>
      <c r="B30" s="336"/>
      <c r="C30" s="328"/>
      <c r="D30" s="252" t="s">
        <v>574</v>
      </c>
      <c r="E30" s="245" t="s">
        <v>383</v>
      </c>
      <c r="F30" s="245" t="s">
        <v>384</v>
      </c>
      <c r="G30" s="392"/>
      <c r="H30" s="343"/>
      <c r="I30" s="376"/>
      <c r="J30" s="376"/>
      <c r="K30" s="370"/>
      <c r="L30" s="405"/>
      <c r="M30" s="677"/>
      <c r="N30" s="403"/>
      <c r="O30" s="189" t="s">
        <v>379</v>
      </c>
      <c r="P30" s="399"/>
      <c r="Q30" s="356" t="s">
        <v>666</v>
      </c>
      <c r="R30" s="357"/>
      <c r="S30" s="357"/>
      <c r="T30" s="357"/>
      <c r="U30" s="357"/>
      <c r="V30" s="357"/>
      <c r="W30" s="357"/>
      <c r="X30" s="357"/>
      <c r="Y30" s="357"/>
      <c r="Z30" s="358"/>
      <c r="AA30" s="213"/>
      <c r="AB30" s="214"/>
      <c r="AC30" s="215"/>
    </row>
    <row r="31" spans="1:29" s="17" customFormat="1" ht="9" customHeight="1" thickTop="1" thickBot="1" x14ac:dyDescent="0.3">
      <c r="A31" s="181" t="s">
        <v>294</v>
      </c>
      <c r="B31" s="336"/>
      <c r="C31" s="328"/>
      <c r="D31" s="238" t="s">
        <v>437</v>
      </c>
      <c r="E31" s="285" t="s">
        <v>598</v>
      </c>
      <c r="F31" s="285" t="s">
        <v>507</v>
      </c>
      <c r="G31" s="255" t="s">
        <v>20</v>
      </c>
      <c r="H31" s="256" t="s">
        <v>581</v>
      </c>
      <c r="I31" s="284" t="s">
        <v>22</v>
      </c>
      <c r="J31" s="256" t="s">
        <v>603</v>
      </c>
      <c r="K31" s="256" t="s">
        <v>5</v>
      </c>
      <c r="L31" s="255" t="s">
        <v>582</v>
      </c>
      <c r="M31" s="383" t="s">
        <v>599</v>
      </c>
      <c r="N31" s="384"/>
      <c r="O31" s="384"/>
      <c r="P31" s="385"/>
      <c r="Q31" s="359"/>
      <c r="R31" s="360"/>
      <c r="S31" s="360"/>
      <c r="T31" s="360"/>
      <c r="U31" s="360"/>
      <c r="V31" s="360"/>
      <c r="W31" s="360"/>
      <c r="X31" s="360"/>
      <c r="Y31" s="360"/>
      <c r="Z31" s="361"/>
      <c r="AA31" s="221"/>
      <c r="AB31" s="222"/>
      <c r="AC31" s="223"/>
    </row>
    <row r="32" spans="1:29" s="14" customFormat="1" ht="15" customHeight="1" thickBot="1" x14ac:dyDescent="0.3">
      <c r="A32" s="18">
        <f>A25+1</f>
        <v>4</v>
      </c>
      <c r="B32" s="336"/>
      <c r="C32" s="328"/>
      <c r="D32" s="254" t="s">
        <v>575</v>
      </c>
      <c r="E32" s="410" t="s">
        <v>25</v>
      </c>
      <c r="F32" s="411"/>
      <c r="G32" s="333" t="s">
        <v>0</v>
      </c>
      <c r="H32" s="346" t="s">
        <v>0</v>
      </c>
      <c r="I32" s="348" t="s">
        <v>0</v>
      </c>
      <c r="J32" s="324" t="s">
        <v>362</v>
      </c>
      <c r="K32" s="419" t="str">
        <f>IF(S29=1,"Photo Needed",IF(S29=2,"24/7",IF(S29=3,"Has Photo","")))</f>
        <v>Photo Needed</v>
      </c>
      <c r="L32" s="371" t="s">
        <v>441</v>
      </c>
      <c r="M32" s="386"/>
      <c r="N32" s="387"/>
      <c r="O32" s="387"/>
      <c r="P32" s="388"/>
      <c r="Q32" s="359"/>
      <c r="R32" s="360"/>
      <c r="S32" s="360"/>
      <c r="T32" s="360"/>
      <c r="U32" s="360"/>
      <c r="V32" s="360"/>
      <c r="W32" s="360"/>
      <c r="X32" s="360"/>
      <c r="Y32" s="360"/>
      <c r="Z32" s="361"/>
      <c r="AA32" s="213"/>
      <c r="AB32" s="214"/>
      <c r="AC32" s="215"/>
    </row>
    <row r="33" spans="1:29" s="14" customFormat="1" ht="15" customHeight="1" thickTop="1" thickBot="1" x14ac:dyDescent="0.3">
      <c r="A33" s="239" t="str">
        <f>IF(AA29=1,"VERIFIED",IF(AB29=1,"CHECKED",IF(R29=1,"CHECK",IF(T29=1,"VERIFY","NOT SCHED"))))</f>
        <v>NOT SCHED</v>
      </c>
      <c r="B33" s="337"/>
      <c r="C33" s="329"/>
      <c r="D33" s="253" t="s">
        <v>60</v>
      </c>
      <c r="E33" s="246" t="s">
        <v>0</v>
      </c>
      <c r="F33" s="246" t="s">
        <v>0</v>
      </c>
      <c r="G33" s="334"/>
      <c r="H33" s="347"/>
      <c r="I33" s="349"/>
      <c r="J33" s="325"/>
      <c r="K33" s="420"/>
      <c r="L33" s="372"/>
      <c r="M33" s="389"/>
      <c r="N33" s="390"/>
      <c r="O33" s="390"/>
      <c r="P33" s="391"/>
      <c r="Q33" s="362"/>
      <c r="R33" s="363"/>
      <c r="S33" s="363"/>
      <c r="T33" s="363"/>
      <c r="U33" s="363"/>
      <c r="V33" s="363"/>
      <c r="W33" s="363"/>
      <c r="X33" s="363"/>
      <c r="Y33" s="363"/>
      <c r="Z33" s="364"/>
      <c r="AA33" s="213"/>
      <c r="AB33" s="214"/>
      <c r="AC33" s="215"/>
    </row>
    <row r="34" spans="1:29" s="46" customFormat="1" ht="4.9000000000000004" customHeight="1" thickTop="1" thickBot="1" x14ac:dyDescent="0.3">
      <c r="A34" s="28"/>
      <c r="B34" s="29"/>
      <c r="C34" s="30"/>
      <c r="D34" s="31"/>
      <c r="E34" s="248"/>
      <c r="F34" s="247"/>
      <c r="G34" s="33"/>
      <c r="H34" s="32"/>
      <c r="I34" s="34"/>
      <c r="J34" s="34"/>
      <c r="K34" s="35"/>
      <c r="L34" s="190"/>
      <c r="M34" s="36"/>
      <c r="N34" s="36"/>
      <c r="O34" s="36"/>
      <c r="P34" s="37"/>
      <c r="Q34" s="38"/>
      <c r="R34" s="39"/>
      <c r="S34" s="40"/>
      <c r="T34" s="41"/>
      <c r="U34" s="42"/>
      <c r="V34" s="43"/>
      <c r="W34" s="44"/>
      <c r="X34" s="44"/>
      <c r="Y34" s="44"/>
      <c r="Z34" s="45"/>
      <c r="AA34" s="224"/>
      <c r="AB34" s="39"/>
      <c r="AC34" s="225"/>
    </row>
    <row r="35" spans="1:29" s="16" customFormat="1" ht="9" customHeight="1" thickTop="1" thickBot="1" x14ac:dyDescent="0.3">
      <c r="A35" s="271" t="s">
        <v>580</v>
      </c>
      <c r="B35" s="272" t="s">
        <v>12</v>
      </c>
      <c r="C35" s="272"/>
      <c r="D35" s="272" t="s">
        <v>13</v>
      </c>
      <c r="E35" s="272" t="s">
        <v>14</v>
      </c>
      <c r="F35" s="272" t="s">
        <v>15</v>
      </c>
      <c r="G35" s="273" t="s">
        <v>16</v>
      </c>
      <c r="H35" s="273" t="s">
        <v>17</v>
      </c>
      <c r="I35" s="274" t="s">
        <v>21</v>
      </c>
      <c r="J35" s="275" t="s">
        <v>18</v>
      </c>
      <c r="K35" s="275" t="s">
        <v>19</v>
      </c>
      <c r="L35" s="276" t="s">
        <v>27</v>
      </c>
      <c r="M35" s="277" t="s">
        <v>23</v>
      </c>
      <c r="N35" s="277" t="s">
        <v>376</v>
      </c>
      <c r="O35" s="277" t="s">
        <v>377</v>
      </c>
      <c r="P35" s="274" t="s">
        <v>586</v>
      </c>
      <c r="Q35" s="279"/>
      <c r="R35" s="280"/>
      <c r="S35" s="280"/>
      <c r="T35" s="280"/>
      <c r="U35" s="281"/>
      <c r="V35" s="273"/>
      <c r="W35" s="273"/>
      <c r="X35" s="273"/>
      <c r="Y35" s="273"/>
      <c r="Z35" s="273"/>
      <c r="AA35" s="273" t="s">
        <v>583</v>
      </c>
      <c r="AB35" s="273" t="s">
        <v>584</v>
      </c>
      <c r="AC35" s="278" t="s">
        <v>585</v>
      </c>
    </row>
    <row r="36" spans="1:29" s="14" customFormat="1" ht="15" customHeight="1" thickTop="1" thickBot="1" x14ac:dyDescent="0.25">
      <c r="A36" s="25" t="s">
        <v>3</v>
      </c>
      <c r="B36" s="335" t="s">
        <v>289</v>
      </c>
      <c r="C36" s="328" t="s">
        <v>0</v>
      </c>
      <c r="D36" s="257" t="s">
        <v>573</v>
      </c>
      <c r="E36" s="286" t="s">
        <v>446</v>
      </c>
      <c r="F36" s="286" t="s">
        <v>447</v>
      </c>
      <c r="G36" s="346" t="s">
        <v>0</v>
      </c>
      <c r="H36" s="348" t="s">
        <v>0</v>
      </c>
      <c r="I36" s="367">
        <v>10.199999999999999</v>
      </c>
      <c r="J36" s="367">
        <v>1.34</v>
      </c>
      <c r="K36" s="369">
        <f>IF(I36=" "," ",(I36+$H$6-J36))</f>
        <v>9.66</v>
      </c>
      <c r="L36" s="404" t="s">
        <v>363</v>
      </c>
      <c r="M36" s="676">
        <v>2016</v>
      </c>
      <c r="N36" s="402" t="str">
        <f>IF(AA36=1,"VERIFIED",IF(AB36=1,"CHECKED",IF(R36=1,"RECHECK",IF(T36=1,"VERIFY",IF(U36=1,"NEED APP","NOT SCHED")))))</f>
        <v>NOT SCHED</v>
      </c>
      <c r="O36" s="230" t="s">
        <v>378</v>
      </c>
      <c r="P36" s="398" t="s">
        <v>361</v>
      </c>
      <c r="Q36" s="27">
        <f>IF(A37=" "," ",1)</f>
        <v>1</v>
      </c>
      <c r="R36" s="206" t="s">
        <v>0</v>
      </c>
      <c r="S36" s="54" t="s">
        <v>0</v>
      </c>
      <c r="T36" s="195" t="s">
        <v>0</v>
      </c>
      <c r="U36" s="196" t="s">
        <v>0</v>
      </c>
      <c r="V36" s="50" t="s">
        <v>0</v>
      </c>
      <c r="W36" s="51" t="s">
        <v>0</v>
      </c>
      <c r="X36" s="52" t="s">
        <v>0</v>
      </c>
      <c r="Y36" s="52" t="s">
        <v>0</v>
      </c>
      <c r="Z36" s="53" t="s">
        <v>0</v>
      </c>
      <c r="AA36" s="219" t="s">
        <v>0</v>
      </c>
      <c r="AB36" s="206" t="s">
        <v>0</v>
      </c>
      <c r="AC36" s="220" t="s">
        <v>0</v>
      </c>
    </row>
    <row r="37" spans="1:29" s="14" customFormat="1" ht="15" customHeight="1" thickTop="1" thickBot="1" x14ac:dyDescent="0.25">
      <c r="A37" s="184" t="s">
        <v>287</v>
      </c>
      <c r="B37" s="336"/>
      <c r="C37" s="328"/>
      <c r="D37" s="252" t="s">
        <v>574</v>
      </c>
      <c r="E37" s="245" t="s">
        <v>446</v>
      </c>
      <c r="F37" s="245" t="s">
        <v>447</v>
      </c>
      <c r="G37" s="392"/>
      <c r="H37" s="343"/>
      <c r="I37" s="368"/>
      <c r="J37" s="368"/>
      <c r="K37" s="370"/>
      <c r="L37" s="405"/>
      <c r="M37" s="677"/>
      <c r="N37" s="403"/>
      <c r="O37" s="189" t="s">
        <v>379</v>
      </c>
      <c r="P37" s="399"/>
      <c r="Q37" s="356" t="s">
        <v>666</v>
      </c>
      <c r="R37" s="357"/>
      <c r="S37" s="357"/>
      <c r="T37" s="357"/>
      <c r="U37" s="357"/>
      <c r="V37" s="357"/>
      <c r="W37" s="357"/>
      <c r="X37" s="357"/>
      <c r="Y37" s="357"/>
      <c r="Z37" s="358"/>
      <c r="AA37" s="213"/>
      <c r="AB37" s="214"/>
      <c r="AC37" s="215"/>
    </row>
    <row r="38" spans="1:29" s="17" customFormat="1" ht="9" customHeight="1" thickTop="1" thickBot="1" x14ac:dyDescent="0.3">
      <c r="A38" s="181" t="s">
        <v>288</v>
      </c>
      <c r="B38" s="336"/>
      <c r="C38" s="328"/>
      <c r="D38" s="238" t="s">
        <v>437</v>
      </c>
      <c r="E38" s="285" t="s">
        <v>570</v>
      </c>
      <c r="F38" s="285" t="s">
        <v>600</v>
      </c>
      <c r="G38" s="255" t="s">
        <v>20</v>
      </c>
      <c r="H38" s="256" t="s">
        <v>581</v>
      </c>
      <c r="I38" s="284" t="s">
        <v>22</v>
      </c>
      <c r="J38" s="256" t="s">
        <v>603</v>
      </c>
      <c r="K38" s="256" t="s">
        <v>5</v>
      </c>
      <c r="L38" s="255" t="s">
        <v>582</v>
      </c>
      <c r="M38" s="383" t="s">
        <v>562</v>
      </c>
      <c r="N38" s="384"/>
      <c r="O38" s="384"/>
      <c r="P38" s="385"/>
      <c r="Q38" s="359"/>
      <c r="R38" s="360"/>
      <c r="S38" s="360"/>
      <c r="T38" s="360"/>
      <c r="U38" s="360"/>
      <c r="V38" s="360"/>
      <c r="W38" s="360"/>
      <c r="X38" s="360"/>
      <c r="Y38" s="360"/>
      <c r="Z38" s="361"/>
      <c r="AA38" s="221"/>
      <c r="AB38" s="222"/>
      <c r="AC38" s="223"/>
    </row>
    <row r="39" spans="1:29" s="14" customFormat="1" ht="15" customHeight="1" thickBot="1" x14ac:dyDescent="0.3">
      <c r="A39" s="18">
        <f>A32+1</f>
        <v>5</v>
      </c>
      <c r="B39" s="336"/>
      <c r="C39" s="328"/>
      <c r="D39" s="254" t="s">
        <v>575</v>
      </c>
      <c r="E39" s="410" t="s">
        <v>25</v>
      </c>
      <c r="F39" s="411"/>
      <c r="G39" s="333" t="s">
        <v>0</v>
      </c>
      <c r="H39" s="346" t="s">
        <v>0</v>
      </c>
      <c r="I39" s="348" t="s">
        <v>0</v>
      </c>
      <c r="J39" s="324" t="s">
        <v>362</v>
      </c>
      <c r="K39" s="439" t="s">
        <v>373</v>
      </c>
      <c r="L39" s="371" t="s">
        <v>441</v>
      </c>
      <c r="M39" s="386"/>
      <c r="N39" s="387"/>
      <c r="O39" s="387"/>
      <c r="P39" s="388"/>
      <c r="Q39" s="359"/>
      <c r="R39" s="360"/>
      <c r="S39" s="360"/>
      <c r="T39" s="360"/>
      <c r="U39" s="360"/>
      <c r="V39" s="360"/>
      <c r="W39" s="360"/>
      <c r="X39" s="360"/>
      <c r="Y39" s="360"/>
      <c r="Z39" s="361"/>
      <c r="AA39" s="213"/>
      <c r="AB39" s="214"/>
      <c r="AC39" s="215"/>
    </row>
    <row r="40" spans="1:29" s="14" customFormat="1" ht="15" customHeight="1" thickTop="1" thickBot="1" x14ac:dyDescent="0.3">
      <c r="A40" s="239" t="str">
        <f>IF(AA36=1,"VERIFIED",IF(AB36=1,"CHECKED",IF(R36=1,"CHECK",IF(T36=1,"VERIFY","NOT SCHED"))))</f>
        <v>NOT SCHED</v>
      </c>
      <c r="B40" s="337"/>
      <c r="C40" s="329"/>
      <c r="D40" s="253" t="s">
        <v>60</v>
      </c>
      <c r="E40" s="246" t="s">
        <v>0</v>
      </c>
      <c r="F40" s="246" t="s">
        <v>0</v>
      </c>
      <c r="G40" s="334"/>
      <c r="H40" s="347"/>
      <c r="I40" s="349"/>
      <c r="J40" s="325"/>
      <c r="K40" s="440"/>
      <c r="L40" s="372"/>
      <c r="M40" s="389"/>
      <c r="N40" s="390"/>
      <c r="O40" s="390"/>
      <c r="P40" s="391"/>
      <c r="Q40" s="362"/>
      <c r="R40" s="363"/>
      <c r="S40" s="363"/>
      <c r="T40" s="363"/>
      <c r="U40" s="363"/>
      <c r="V40" s="363"/>
      <c r="W40" s="363"/>
      <c r="X40" s="363"/>
      <c r="Y40" s="363"/>
      <c r="Z40" s="364"/>
      <c r="AA40" s="213"/>
      <c r="AB40" s="214"/>
      <c r="AC40" s="215"/>
    </row>
    <row r="41" spans="1:29" s="46" customFormat="1" ht="4.9000000000000004" customHeight="1" thickTop="1" thickBot="1" x14ac:dyDescent="0.3">
      <c r="A41" s="28"/>
      <c r="B41" s="29"/>
      <c r="C41" s="30"/>
      <c r="D41" s="31"/>
      <c r="E41" s="248"/>
      <c r="F41" s="247"/>
      <c r="G41" s="33"/>
      <c r="H41" s="32"/>
      <c r="I41" s="34"/>
      <c r="J41" s="34"/>
      <c r="K41" s="35"/>
      <c r="L41" s="190"/>
      <c r="M41" s="36"/>
      <c r="N41" s="36"/>
      <c r="O41" s="36"/>
      <c r="P41" s="37"/>
      <c r="Q41" s="38"/>
      <c r="R41" s="39"/>
      <c r="S41" s="40"/>
      <c r="T41" s="41"/>
      <c r="U41" s="42"/>
      <c r="V41" s="43"/>
      <c r="W41" s="44"/>
      <c r="X41" s="44"/>
      <c r="Y41" s="44"/>
      <c r="Z41" s="45"/>
      <c r="AA41" s="224"/>
      <c r="AB41" s="39"/>
      <c r="AC41" s="225"/>
    </row>
    <row r="42" spans="1:29" s="16" customFormat="1" ht="9" customHeight="1" thickTop="1" thickBot="1" x14ac:dyDescent="0.3">
      <c r="A42" s="271" t="s">
        <v>580</v>
      </c>
      <c r="B42" s="272" t="s">
        <v>12</v>
      </c>
      <c r="C42" s="272"/>
      <c r="D42" s="272" t="s">
        <v>13</v>
      </c>
      <c r="E42" s="272" t="s">
        <v>14</v>
      </c>
      <c r="F42" s="272" t="s">
        <v>15</v>
      </c>
      <c r="G42" s="273" t="s">
        <v>16</v>
      </c>
      <c r="H42" s="273" t="s">
        <v>17</v>
      </c>
      <c r="I42" s="274" t="s">
        <v>21</v>
      </c>
      <c r="J42" s="275" t="s">
        <v>18</v>
      </c>
      <c r="K42" s="275" t="s">
        <v>19</v>
      </c>
      <c r="L42" s="276" t="s">
        <v>27</v>
      </c>
      <c r="M42" s="277" t="s">
        <v>23</v>
      </c>
      <c r="N42" s="277" t="s">
        <v>376</v>
      </c>
      <c r="O42" s="277" t="s">
        <v>377</v>
      </c>
      <c r="P42" s="274" t="s">
        <v>586</v>
      </c>
      <c r="Q42" s="279"/>
      <c r="R42" s="280"/>
      <c r="S42" s="280"/>
      <c r="T42" s="280"/>
      <c r="U42" s="281"/>
      <c r="V42" s="273"/>
      <c r="W42" s="273"/>
      <c r="X42" s="273"/>
      <c r="Y42" s="273"/>
      <c r="Z42" s="273"/>
      <c r="AA42" s="273" t="s">
        <v>583</v>
      </c>
      <c r="AB42" s="273" t="s">
        <v>584</v>
      </c>
      <c r="AC42" s="278" t="s">
        <v>585</v>
      </c>
    </row>
    <row r="43" spans="1:29" s="14" customFormat="1" ht="15" customHeight="1" thickTop="1" thickBot="1" x14ac:dyDescent="0.3">
      <c r="A43" s="25" t="s">
        <v>3</v>
      </c>
      <c r="B43" s="335" t="s">
        <v>308</v>
      </c>
      <c r="C43" s="328" t="s">
        <v>0</v>
      </c>
      <c r="D43" s="257" t="s">
        <v>573</v>
      </c>
      <c r="E43" s="283" t="s">
        <v>448</v>
      </c>
      <c r="F43" s="283" t="s">
        <v>449</v>
      </c>
      <c r="G43" s="346" t="s">
        <v>0</v>
      </c>
      <c r="H43" s="348" t="s">
        <v>0</v>
      </c>
      <c r="I43" s="367">
        <v>11.9</v>
      </c>
      <c r="J43" s="367">
        <v>1.41</v>
      </c>
      <c r="K43" s="369">
        <f>IF(I43=" "," ",(I43+$H$6-J43))</f>
        <v>11.290000000000001</v>
      </c>
      <c r="L43" s="404" t="s">
        <v>363</v>
      </c>
      <c r="M43" s="676">
        <v>2016</v>
      </c>
      <c r="N43" s="402" t="str">
        <f>IF(AA43=1,"VERIFIED",IF(AB43=1,"CHECKED",IF(R43=1,"RECHECK",IF(T43=1,"VERIFY",IF(U43=1,"NEED APP","NOT SCHED")))))</f>
        <v>NOT SCHED</v>
      </c>
      <c r="O43" s="230" t="s">
        <v>378</v>
      </c>
      <c r="P43" s="398" t="s">
        <v>394</v>
      </c>
      <c r="Q43" s="27">
        <f>IF(A44=" "," ",1)</f>
        <v>1</v>
      </c>
      <c r="R43" s="206" t="s">
        <v>0</v>
      </c>
      <c r="S43" s="54" t="s">
        <v>0</v>
      </c>
      <c r="T43" s="195" t="s">
        <v>0</v>
      </c>
      <c r="U43" s="196" t="s">
        <v>0</v>
      </c>
      <c r="V43" s="50" t="s">
        <v>0</v>
      </c>
      <c r="W43" s="51" t="s">
        <v>0</v>
      </c>
      <c r="X43" s="52" t="s">
        <v>0</v>
      </c>
      <c r="Y43" s="52" t="s">
        <v>0</v>
      </c>
      <c r="Z43" s="53" t="s">
        <v>0</v>
      </c>
      <c r="AA43" s="219" t="s">
        <v>0</v>
      </c>
      <c r="AB43" s="206" t="s">
        <v>0</v>
      </c>
      <c r="AC43" s="220" t="s">
        <v>0</v>
      </c>
    </row>
    <row r="44" spans="1:29" s="14" customFormat="1" ht="15" customHeight="1" thickTop="1" thickBot="1" x14ac:dyDescent="0.3">
      <c r="A44" s="184" t="s">
        <v>306</v>
      </c>
      <c r="B44" s="336"/>
      <c r="C44" s="328"/>
      <c r="D44" s="252" t="s">
        <v>574</v>
      </c>
      <c r="E44" s="249" t="s">
        <v>448</v>
      </c>
      <c r="F44" s="249" t="s">
        <v>449</v>
      </c>
      <c r="G44" s="392"/>
      <c r="H44" s="343"/>
      <c r="I44" s="368"/>
      <c r="J44" s="368"/>
      <c r="K44" s="370"/>
      <c r="L44" s="405"/>
      <c r="M44" s="677"/>
      <c r="N44" s="403"/>
      <c r="O44" s="189" t="s">
        <v>379</v>
      </c>
      <c r="P44" s="399"/>
      <c r="Q44" s="356" t="s">
        <v>666</v>
      </c>
      <c r="R44" s="357"/>
      <c r="S44" s="357"/>
      <c r="T44" s="357"/>
      <c r="U44" s="357"/>
      <c r="V44" s="357"/>
      <c r="W44" s="357"/>
      <c r="X44" s="357"/>
      <c r="Y44" s="357"/>
      <c r="Z44" s="358"/>
      <c r="AA44" s="213"/>
      <c r="AB44" s="214"/>
      <c r="AC44" s="215"/>
    </row>
    <row r="45" spans="1:29" s="17" customFormat="1" ht="9" customHeight="1" thickTop="1" thickBot="1" x14ac:dyDescent="0.3">
      <c r="A45" s="181" t="s">
        <v>307</v>
      </c>
      <c r="B45" s="336"/>
      <c r="C45" s="328"/>
      <c r="D45" s="238" t="s">
        <v>437</v>
      </c>
      <c r="E45" s="285" t="s">
        <v>450</v>
      </c>
      <c r="F45" s="285" t="s">
        <v>451</v>
      </c>
      <c r="G45" s="255" t="s">
        <v>20</v>
      </c>
      <c r="H45" s="256" t="s">
        <v>581</v>
      </c>
      <c r="I45" s="284" t="s">
        <v>22</v>
      </c>
      <c r="J45" s="256" t="s">
        <v>603</v>
      </c>
      <c r="K45" s="256" t="s">
        <v>5</v>
      </c>
      <c r="L45" s="255" t="s">
        <v>582</v>
      </c>
      <c r="M45" s="383" t="s">
        <v>562</v>
      </c>
      <c r="N45" s="384"/>
      <c r="O45" s="384"/>
      <c r="P45" s="385"/>
      <c r="Q45" s="359"/>
      <c r="R45" s="360"/>
      <c r="S45" s="360"/>
      <c r="T45" s="360"/>
      <c r="U45" s="360"/>
      <c r="V45" s="360"/>
      <c r="W45" s="360"/>
      <c r="X45" s="360"/>
      <c r="Y45" s="360"/>
      <c r="Z45" s="361"/>
      <c r="AA45" s="221"/>
      <c r="AB45" s="222"/>
      <c r="AC45" s="223"/>
    </row>
    <row r="46" spans="1:29" s="14" customFormat="1" ht="15" customHeight="1" thickBot="1" x14ac:dyDescent="0.3">
      <c r="A46" s="18">
        <f>A39+1</f>
        <v>6</v>
      </c>
      <c r="B46" s="336"/>
      <c r="C46" s="328"/>
      <c r="D46" s="254" t="s">
        <v>575</v>
      </c>
      <c r="E46" s="410" t="s">
        <v>25</v>
      </c>
      <c r="F46" s="411"/>
      <c r="G46" s="333" t="s">
        <v>0</v>
      </c>
      <c r="H46" s="346" t="s">
        <v>0</v>
      </c>
      <c r="I46" s="348" t="s">
        <v>0</v>
      </c>
      <c r="J46" s="324" t="s">
        <v>362</v>
      </c>
      <c r="K46" s="439" t="s">
        <v>373</v>
      </c>
      <c r="L46" s="371" t="s">
        <v>441</v>
      </c>
      <c r="M46" s="386"/>
      <c r="N46" s="387"/>
      <c r="O46" s="387"/>
      <c r="P46" s="388"/>
      <c r="Q46" s="359"/>
      <c r="R46" s="360"/>
      <c r="S46" s="360"/>
      <c r="T46" s="360"/>
      <c r="U46" s="360"/>
      <c r="V46" s="360"/>
      <c r="W46" s="360"/>
      <c r="X46" s="360"/>
      <c r="Y46" s="360"/>
      <c r="Z46" s="361"/>
      <c r="AA46" s="213"/>
      <c r="AB46" s="214"/>
      <c r="AC46" s="215"/>
    </row>
    <row r="47" spans="1:29" s="14" customFormat="1" ht="15" customHeight="1" thickTop="1" thickBot="1" x14ac:dyDescent="0.3">
      <c r="A47" s="239" t="str">
        <f>IF(AA43=1,"VERIFIED",IF(AB43=1,"CHECKED",IF(R43=1,"CHECK",IF(T43=1,"VERIFY","NOT SCHED"))))</f>
        <v>NOT SCHED</v>
      </c>
      <c r="B47" s="337"/>
      <c r="C47" s="329"/>
      <c r="D47" s="253" t="s">
        <v>60</v>
      </c>
      <c r="E47" s="246" t="s">
        <v>0</v>
      </c>
      <c r="F47" s="246" t="s">
        <v>0</v>
      </c>
      <c r="G47" s="334"/>
      <c r="H47" s="347"/>
      <c r="I47" s="349"/>
      <c r="J47" s="325"/>
      <c r="K47" s="440"/>
      <c r="L47" s="372"/>
      <c r="M47" s="389"/>
      <c r="N47" s="390"/>
      <c r="O47" s="390"/>
      <c r="P47" s="391"/>
      <c r="Q47" s="362"/>
      <c r="R47" s="363"/>
      <c r="S47" s="363"/>
      <c r="T47" s="363"/>
      <c r="U47" s="363"/>
      <c r="V47" s="363"/>
      <c r="W47" s="363"/>
      <c r="X47" s="363"/>
      <c r="Y47" s="363"/>
      <c r="Z47" s="364"/>
      <c r="AA47" s="213"/>
      <c r="AB47" s="214"/>
      <c r="AC47" s="215"/>
    </row>
    <row r="48" spans="1:29" s="14" customFormat="1" ht="61.5" customHeight="1" thickTop="1" thickBot="1" x14ac:dyDescent="0.3">
      <c r="A48" s="330" t="s">
        <v>652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2"/>
      <c r="Q48" s="298" t="str">
        <f>$L$2</f>
        <v>North / West Bays / Marstens Mills River</v>
      </c>
      <c r="R48" s="299"/>
      <c r="S48" s="299"/>
      <c r="T48" s="299"/>
      <c r="U48" s="299"/>
      <c r="V48" s="299"/>
      <c r="W48" s="299"/>
      <c r="X48" s="299"/>
      <c r="Y48" s="299"/>
      <c r="Z48" s="300"/>
      <c r="AA48" s="289"/>
      <c r="AB48" s="290"/>
      <c r="AC48" s="291"/>
    </row>
    <row r="49" spans="1:29" s="16" customFormat="1" ht="9" customHeight="1" thickTop="1" thickBot="1" x14ac:dyDescent="0.3">
      <c r="A49" s="271" t="s">
        <v>580</v>
      </c>
      <c r="B49" s="272" t="s">
        <v>12</v>
      </c>
      <c r="C49" s="272"/>
      <c r="D49" s="272" t="s">
        <v>13</v>
      </c>
      <c r="E49" s="272" t="s">
        <v>14</v>
      </c>
      <c r="F49" s="272" t="s">
        <v>15</v>
      </c>
      <c r="G49" s="273" t="s">
        <v>16</v>
      </c>
      <c r="H49" s="273" t="s">
        <v>17</v>
      </c>
      <c r="I49" s="274" t="s">
        <v>21</v>
      </c>
      <c r="J49" s="275" t="s">
        <v>18</v>
      </c>
      <c r="K49" s="275" t="s">
        <v>19</v>
      </c>
      <c r="L49" s="276" t="s">
        <v>27</v>
      </c>
      <c r="M49" s="277" t="s">
        <v>23</v>
      </c>
      <c r="N49" s="277" t="s">
        <v>376</v>
      </c>
      <c r="O49" s="277" t="s">
        <v>377</v>
      </c>
      <c r="P49" s="274" t="s">
        <v>586</v>
      </c>
      <c r="Q49" s="279"/>
      <c r="R49" s="280"/>
      <c r="S49" s="280"/>
      <c r="T49" s="280"/>
      <c r="U49" s="281"/>
      <c r="V49" s="273"/>
      <c r="W49" s="273"/>
      <c r="X49" s="273"/>
      <c r="Y49" s="273"/>
      <c r="Z49" s="273"/>
      <c r="AA49" s="273" t="s">
        <v>583</v>
      </c>
      <c r="AB49" s="273" t="s">
        <v>584</v>
      </c>
      <c r="AC49" s="278" t="s">
        <v>585</v>
      </c>
    </row>
    <row r="50" spans="1:29" s="14" customFormat="1" ht="15" customHeight="1" thickTop="1" thickBot="1" x14ac:dyDescent="0.25">
      <c r="A50" s="25" t="s">
        <v>3</v>
      </c>
      <c r="B50" s="468" t="s">
        <v>284</v>
      </c>
      <c r="C50" s="328" t="s">
        <v>0</v>
      </c>
      <c r="D50" s="257" t="s">
        <v>573</v>
      </c>
      <c r="E50" s="286" t="s">
        <v>385</v>
      </c>
      <c r="F50" s="286" t="s">
        <v>386</v>
      </c>
      <c r="G50" s="346" t="s">
        <v>0</v>
      </c>
      <c r="H50" s="348" t="s">
        <v>0</v>
      </c>
      <c r="I50" s="473" t="s">
        <v>0</v>
      </c>
      <c r="J50" s="473" t="s">
        <v>0</v>
      </c>
      <c r="K50" s="473" t="s">
        <v>0</v>
      </c>
      <c r="L50" s="404" t="s">
        <v>365</v>
      </c>
      <c r="M50" s="676">
        <v>2016</v>
      </c>
      <c r="N50" s="402" t="str">
        <f>IF(AA50=1,"VERIFIED",IF(AB50=1,"CHECKED",IF(R50=1,"RECHECK",IF(T50=1,"VERIFY",IF(U50=1,"NEED APP","NOT SCHED")))))</f>
        <v>NOT SCHED</v>
      </c>
      <c r="O50" s="230" t="s">
        <v>378</v>
      </c>
      <c r="P50" s="398" t="s">
        <v>430</v>
      </c>
      <c r="Q50" s="27">
        <f>IF(A51=" "," ",1)</f>
        <v>1</v>
      </c>
      <c r="R50" s="206" t="s">
        <v>0</v>
      </c>
      <c r="S50" s="54">
        <v>1</v>
      </c>
      <c r="T50" s="195" t="s">
        <v>0</v>
      </c>
      <c r="U50" s="196" t="s">
        <v>0</v>
      </c>
      <c r="V50" s="50" t="s">
        <v>0</v>
      </c>
      <c r="W50" s="51" t="s">
        <v>0</v>
      </c>
      <c r="X50" s="52" t="s">
        <v>0</v>
      </c>
      <c r="Y50" s="52" t="s">
        <v>0</v>
      </c>
      <c r="Z50" s="53" t="s">
        <v>0</v>
      </c>
      <c r="AA50" s="219" t="s">
        <v>0</v>
      </c>
      <c r="AB50" s="206" t="s">
        <v>0</v>
      </c>
      <c r="AC50" s="220" t="s">
        <v>0</v>
      </c>
    </row>
    <row r="51" spans="1:29" s="14" customFormat="1" ht="15" customHeight="1" thickTop="1" thickBot="1" x14ac:dyDescent="0.25">
      <c r="A51" s="184" t="s">
        <v>282</v>
      </c>
      <c r="B51" s="469"/>
      <c r="C51" s="328"/>
      <c r="D51" s="252" t="s">
        <v>574</v>
      </c>
      <c r="E51" s="245" t="s">
        <v>385</v>
      </c>
      <c r="F51" s="245" t="s">
        <v>386</v>
      </c>
      <c r="G51" s="392"/>
      <c r="H51" s="343"/>
      <c r="I51" s="474"/>
      <c r="J51" s="474"/>
      <c r="K51" s="474"/>
      <c r="L51" s="405"/>
      <c r="M51" s="677"/>
      <c r="N51" s="403"/>
      <c r="O51" s="189" t="s">
        <v>379</v>
      </c>
      <c r="P51" s="399"/>
      <c r="Q51" s="356" t="s">
        <v>666</v>
      </c>
      <c r="R51" s="357"/>
      <c r="S51" s="357"/>
      <c r="T51" s="357"/>
      <c r="U51" s="357"/>
      <c r="V51" s="357"/>
      <c r="W51" s="357"/>
      <c r="X51" s="357"/>
      <c r="Y51" s="357"/>
      <c r="Z51" s="358"/>
      <c r="AA51" s="213"/>
      <c r="AB51" s="214"/>
      <c r="AC51" s="215"/>
    </row>
    <row r="52" spans="1:29" s="17" customFormat="1" ht="9" customHeight="1" thickTop="1" thickBot="1" x14ac:dyDescent="0.3">
      <c r="A52" s="181" t="s">
        <v>283</v>
      </c>
      <c r="B52" s="469"/>
      <c r="C52" s="328"/>
      <c r="D52" s="238" t="s">
        <v>437</v>
      </c>
      <c r="E52" s="285" t="s">
        <v>601</v>
      </c>
      <c r="F52" s="285" t="s">
        <v>452</v>
      </c>
      <c r="G52" s="255" t="s">
        <v>20</v>
      </c>
      <c r="H52" s="256" t="s">
        <v>581</v>
      </c>
      <c r="I52" s="256" t="s">
        <v>22</v>
      </c>
      <c r="J52" s="256" t="s">
        <v>603</v>
      </c>
      <c r="K52" s="256" t="s">
        <v>5</v>
      </c>
      <c r="L52" s="255" t="s">
        <v>582</v>
      </c>
      <c r="M52" s="383" t="s">
        <v>587</v>
      </c>
      <c r="N52" s="384"/>
      <c r="O52" s="384"/>
      <c r="P52" s="385"/>
      <c r="Q52" s="359"/>
      <c r="R52" s="360"/>
      <c r="S52" s="360"/>
      <c r="T52" s="360"/>
      <c r="U52" s="360"/>
      <c r="V52" s="360"/>
      <c r="W52" s="360"/>
      <c r="X52" s="360"/>
      <c r="Y52" s="360"/>
      <c r="Z52" s="361"/>
      <c r="AA52" s="221"/>
      <c r="AB52" s="222"/>
      <c r="AC52" s="223"/>
    </row>
    <row r="53" spans="1:29" s="14" customFormat="1" ht="15" customHeight="1" thickBot="1" x14ac:dyDescent="0.25">
      <c r="A53" s="18">
        <f>A46+1</f>
        <v>7</v>
      </c>
      <c r="B53" s="469"/>
      <c r="C53" s="328"/>
      <c r="D53" s="254" t="s">
        <v>575</v>
      </c>
      <c r="E53" s="245" t="s">
        <v>385</v>
      </c>
      <c r="F53" s="245" t="s">
        <v>386</v>
      </c>
      <c r="G53" s="333" t="s">
        <v>0</v>
      </c>
      <c r="H53" s="346" t="s">
        <v>0</v>
      </c>
      <c r="I53" s="346" t="s">
        <v>0</v>
      </c>
      <c r="J53" s="424" t="s">
        <v>375</v>
      </c>
      <c r="K53" s="326" t="str">
        <f>IF(S50=1,"Photo Needed",IF(S50=2,"24/7",IF(S50=3,"Has Photo","")))</f>
        <v>Photo Needed</v>
      </c>
      <c r="L53" s="371" t="s">
        <v>441</v>
      </c>
      <c r="M53" s="386"/>
      <c r="N53" s="387"/>
      <c r="O53" s="387"/>
      <c r="P53" s="388"/>
      <c r="Q53" s="359"/>
      <c r="R53" s="360"/>
      <c r="S53" s="360"/>
      <c r="T53" s="360"/>
      <c r="U53" s="360"/>
      <c r="V53" s="360"/>
      <c r="W53" s="360"/>
      <c r="X53" s="360"/>
      <c r="Y53" s="360"/>
      <c r="Z53" s="361"/>
      <c r="AA53" s="213"/>
      <c r="AB53" s="214"/>
      <c r="AC53" s="215"/>
    </row>
    <row r="54" spans="1:29" s="14" customFormat="1" ht="15" customHeight="1" thickTop="1" thickBot="1" x14ac:dyDescent="0.3">
      <c r="A54" s="239" t="str">
        <f>IF(AA50=1,"VERIFIED",IF(AB50=1,"CHECKED",IF(R50=1,"CHECK",IF(T50=1,"VERIFY","NOT SCHED"))))</f>
        <v>NOT SCHED</v>
      </c>
      <c r="B54" s="470"/>
      <c r="C54" s="329"/>
      <c r="D54" s="253" t="s">
        <v>60</v>
      </c>
      <c r="E54" s="246" t="s">
        <v>0</v>
      </c>
      <c r="F54" s="246" t="s">
        <v>0</v>
      </c>
      <c r="G54" s="334"/>
      <c r="H54" s="347"/>
      <c r="I54" s="347"/>
      <c r="J54" s="425"/>
      <c r="K54" s="327"/>
      <c r="L54" s="372"/>
      <c r="M54" s="389"/>
      <c r="N54" s="390"/>
      <c r="O54" s="390"/>
      <c r="P54" s="391"/>
      <c r="Q54" s="362"/>
      <c r="R54" s="363"/>
      <c r="S54" s="363"/>
      <c r="T54" s="363"/>
      <c r="U54" s="363"/>
      <c r="V54" s="363"/>
      <c r="W54" s="363"/>
      <c r="X54" s="363"/>
      <c r="Y54" s="363"/>
      <c r="Z54" s="364"/>
      <c r="AA54" s="213"/>
      <c r="AB54" s="214"/>
      <c r="AC54" s="215"/>
    </row>
    <row r="55" spans="1:29" s="46" customFormat="1" ht="4.9000000000000004" customHeight="1" thickTop="1" thickBot="1" x14ac:dyDescent="0.3">
      <c r="A55" s="28"/>
      <c r="B55" s="29"/>
      <c r="C55" s="30"/>
      <c r="D55" s="31"/>
      <c r="E55" s="248"/>
      <c r="F55" s="247"/>
      <c r="G55" s="33"/>
      <c r="H55" s="32"/>
      <c r="I55" s="34"/>
      <c r="J55" s="34"/>
      <c r="K55" s="35"/>
      <c r="L55" s="190"/>
      <c r="M55" s="36"/>
      <c r="N55" s="36"/>
      <c r="O55" s="36"/>
      <c r="P55" s="37"/>
      <c r="Q55" s="488" t="s">
        <v>0</v>
      </c>
      <c r="R55" s="489"/>
      <c r="S55" s="489"/>
      <c r="T55" s="489"/>
      <c r="U55" s="489"/>
      <c r="V55" s="489"/>
      <c r="W55" s="489"/>
      <c r="X55" s="489"/>
      <c r="Y55" s="489"/>
      <c r="Z55" s="490"/>
      <c r="AA55" s="226"/>
      <c r="AB55" s="227"/>
      <c r="AC55" s="228"/>
    </row>
    <row r="56" spans="1:29" s="16" customFormat="1" ht="9" customHeight="1" thickTop="1" thickBot="1" x14ac:dyDescent="0.3">
      <c r="A56" s="271" t="s">
        <v>580</v>
      </c>
      <c r="B56" s="272" t="s">
        <v>12</v>
      </c>
      <c r="C56" s="272"/>
      <c r="D56" s="272" t="s">
        <v>13</v>
      </c>
      <c r="E56" s="272" t="s">
        <v>14</v>
      </c>
      <c r="F56" s="272" t="s">
        <v>15</v>
      </c>
      <c r="G56" s="273" t="s">
        <v>16</v>
      </c>
      <c r="H56" s="273" t="s">
        <v>17</v>
      </c>
      <c r="I56" s="274" t="s">
        <v>21</v>
      </c>
      <c r="J56" s="275" t="s">
        <v>18</v>
      </c>
      <c r="K56" s="275" t="s">
        <v>19</v>
      </c>
      <c r="L56" s="276" t="s">
        <v>27</v>
      </c>
      <c r="M56" s="277" t="s">
        <v>23</v>
      </c>
      <c r="N56" s="277" t="s">
        <v>376</v>
      </c>
      <c r="O56" s="277" t="s">
        <v>377</v>
      </c>
      <c r="P56" s="274" t="s">
        <v>586</v>
      </c>
      <c r="Q56" s="279"/>
      <c r="R56" s="280"/>
      <c r="S56" s="280"/>
      <c r="T56" s="280"/>
      <c r="U56" s="281"/>
      <c r="V56" s="273"/>
      <c r="W56" s="273"/>
      <c r="X56" s="273"/>
      <c r="Y56" s="273"/>
      <c r="Z56" s="273"/>
      <c r="AA56" s="273" t="s">
        <v>583</v>
      </c>
      <c r="AB56" s="273" t="s">
        <v>584</v>
      </c>
      <c r="AC56" s="278" t="s">
        <v>585</v>
      </c>
    </row>
    <row r="57" spans="1:29" s="14" customFormat="1" ht="15" customHeight="1" thickTop="1" thickBot="1" x14ac:dyDescent="0.25">
      <c r="A57" s="25" t="s">
        <v>3</v>
      </c>
      <c r="B57" s="468" t="s">
        <v>456</v>
      </c>
      <c r="C57" s="328" t="s">
        <v>0</v>
      </c>
      <c r="D57" s="257" t="s">
        <v>573</v>
      </c>
      <c r="E57" s="245" t="s">
        <v>589</v>
      </c>
      <c r="F57" s="245" t="s">
        <v>588</v>
      </c>
      <c r="G57" s="346" t="s">
        <v>0</v>
      </c>
      <c r="H57" s="348" t="s">
        <v>0</v>
      </c>
      <c r="I57" s="367">
        <v>6.5</v>
      </c>
      <c r="J57" s="367">
        <v>1.54</v>
      </c>
      <c r="K57" s="369">
        <f>IF(I57=" "," ",(I57+$H$6-J57))</f>
        <v>5.76</v>
      </c>
      <c r="L57" s="404" t="s">
        <v>365</v>
      </c>
      <c r="M57" s="676">
        <v>2016</v>
      </c>
      <c r="N57" s="402" t="str">
        <f>IF(AA57=1,"VERIFIED",IF(AB57=1,"CHECKED",IF(R57=1,"CHECK",IF(T57=1,"VERIFY",IF(U57=1,"NEED APP","NOT SCHED")))))</f>
        <v>NOT SCHED</v>
      </c>
      <c r="O57" s="230" t="s">
        <v>378</v>
      </c>
      <c r="P57" s="398" t="s">
        <v>430</v>
      </c>
      <c r="Q57" s="27">
        <f>IF(A58=" "," ",1)</f>
        <v>1</v>
      </c>
      <c r="R57" s="206" t="s">
        <v>0</v>
      </c>
      <c r="S57" s="54">
        <v>1</v>
      </c>
      <c r="T57" s="195" t="s">
        <v>0</v>
      </c>
      <c r="U57" s="196" t="s">
        <v>0</v>
      </c>
      <c r="V57" s="50" t="s">
        <v>0</v>
      </c>
      <c r="W57" s="51" t="s">
        <v>0</v>
      </c>
      <c r="X57" s="52" t="s">
        <v>0</v>
      </c>
      <c r="Y57" s="52" t="s">
        <v>0</v>
      </c>
      <c r="Z57" s="53" t="s">
        <v>0</v>
      </c>
      <c r="AA57" s="219" t="s">
        <v>0</v>
      </c>
      <c r="AB57" s="206" t="s">
        <v>0</v>
      </c>
      <c r="AC57" s="220" t="s">
        <v>0</v>
      </c>
    </row>
    <row r="58" spans="1:29" s="14" customFormat="1" ht="15" customHeight="1" thickTop="1" thickBot="1" x14ac:dyDescent="0.3">
      <c r="A58" s="184">
        <v>0</v>
      </c>
      <c r="B58" s="469"/>
      <c r="C58" s="328"/>
      <c r="D58" s="252" t="s">
        <v>574</v>
      </c>
      <c r="E58" s="322" t="s">
        <v>457</v>
      </c>
      <c r="F58" s="323"/>
      <c r="G58" s="392"/>
      <c r="H58" s="343"/>
      <c r="I58" s="368"/>
      <c r="J58" s="368"/>
      <c r="K58" s="370"/>
      <c r="L58" s="405"/>
      <c r="M58" s="677"/>
      <c r="N58" s="403"/>
      <c r="O58" s="189" t="s">
        <v>379</v>
      </c>
      <c r="P58" s="399"/>
      <c r="Q58" s="356" t="s">
        <v>666</v>
      </c>
      <c r="R58" s="357"/>
      <c r="S58" s="357"/>
      <c r="T58" s="357"/>
      <c r="U58" s="357"/>
      <c r="V58" s="357"/>
      <c r="W58" s="357"/>
      <c r="X58" s="357"/>
      <c r="Y58" s="357"/>
      <c r="Z58" s="358"/>
      <c r="AA58" s="213"/>
      <c r="AB58" s="214"/>
      <c r="AC58" s="215"/>
    </row>
    <row r="59" spans="1:29" s="17" customFormat="1" ht="9" customHeight="1" thickTop="1" thickBot="1" x14ac:dyDescent="0.3">
      <c r="A59" s="181">
        <v>100117304957</v>
      </c>
      <c r="B59" s="469"/>
      <c r="C59" s="328"/>
      <c r="D59" s="238" t="s">
        <v>437</v>
      </c>
      <c r="E59" s="285" t="s">
        <v>590</v>
      </c>
      <c r="F59" s="285" t="s">
        <v>591</v>
      </c>
      <c r="G59" s="255" t="s">
        <v>20</v>
      </c>
      <c r="H59" s="256" t="s">
        <v>581</v>
      </c>
      <c r="I59" s="284" t="s">
        <v>22</v>
      </c>
      <c r="J59" s="256" t="s">
        <v>603</v>
      </c>
      <c r="K59" s="256" t="s">
        <v>5</v>
      </c>
      <c r="L59" s="255" t="s">
        <v>582</v>
      </c>
      <c r="M59" s="383" t="s">
        <v>564</v>
      </c>
      <c r="N59" s="384"/>
      <c r="O59" s="384"/>
      <c r="P59" s="385"/>
      <c r="Q59" s="359"/>
      <c r="R59" s="360"/>
      <c r="S59" s="360"/>
      <c r="T59" s="360"/>
      <c r="U59" s="360"/>
      <c r="V59" s="360"/>
      <c r="W59" s="360"/>
      <c r="X59" s="360"/>
      <c r="Y59" s="360"/>
      <c r="Z59" s="361"/>
      <c r="AA59" s="221"/>
      <c r="AB59" s="222"/>
      <c r="AC59" s="223"/>
    </row>
    <row r="60" spans="1:29" s="14" customFormat="1" ht="15" customHeight="1" thickBot="1" x14ac:dyDescent="0.3">
      <c r="A60" s="18">
        <f>A53+1</f>
        <v>8</v>
      </c>
      <c r="B60" s="469"/>
      <c r="C60" s="328"/>
      <c r="D60" s="254" t="s">
        <v>575</v>
      </c>
      <c r="E60" s="410" t="s">
        <v>25</v>
      </c>
      <c r="F60" s="411"/>
      <c r="G60" s="333" t="s">
        <v>0</v>
      </c>
      <c r="H60" s="346" t="s">
        <v>0</v>
      </c>
      <c r="I60" s="348" t="s">
        <v>0</v>
      </c>
      <c r="J60" s="324" t="s">
        <v>362</v>
      </c>
      <c r="K60" s="326" t="str">
        <f>IF(S57=1,"Photo Needed",IF(S57=2,"24/7",IF(S57=3,"Has Photo","")))</f>
        <v>Photo Needed</v>
      </c>
      <c r="L60" s="371" t="s">
        <v>441</v>
      </c>
      <c r="M60" s="386"/>
      <c r="N60" s="387"/>
      <c r="O60" s="387"/>
      <c r="P60" s="388"/>
      <c r="Q60" s="359"/>
      <c r="R60" s="360"/>
      <c r="S60" s="360"/>
      <c r="T60" s="360"/>
      <c r="U60" s="360"/>
      <c r="V60" s="360"/>
      <c r="W60" s="360"/>
      <c r="X60" s="360"/>
      <c r="Y60" s="360"/>
      <c r="Z60" s="361"/>
      <c r="AA60" s="213"/>
      <c r="AB60" s="214"/>
      <c r="AC60" s="215"/>
    </row>
    <row r="61" spans="1:29" s="14" customFormat="1" ht="15" customHeight="1" thickTop="1" thickBot="1" x14ac:dyDescent="0.3">
      <c r="A61" s="239" t="str">
        <f>IF(AA57=1,"VERIFIED",IF(AB57=1,"CHECKED",IF(R57=1,"CHECK",IF(T57=1,"VERIFY","NOT SCHED"))))</f>
        <v>NOT SCHED</v>
      </c>
      <c r="B61" s="470"/>
      <c r="C61" s="329"/>
      <c r="D61" s="253" t="s">
        <v>60</v>
      </c>
      <c r="E61" s="246" t="s">
        <v>0</v>
      </c>
      <c r="F61" s="246" t="s">
        <v>0</v>
      </c>
      <c r="G61" s="334"/>
      <c r="H61" s="347"/>
      <c r="I61" s="349"/>
      <c r="J61" s="325"/>
      <c r="K61" s="327"/>
      <c r="L61" s="372"/>
      <c r="M61" s="389"/>
      <c r="N61" s="390"/>
      <c r="O61" s="390"/>
      <c r="P61" s="391"/>
      <c r="Q61" s="362"/>
      <c r="R61" s="363"/>
      <c r="S61" s="363"/>
      <c r="T61" s="363"/>
      <c r="U61" s="363"/>
      <c r="V61" s="363"/>
      <c r="W61" s="363"/>
      <c r="X61" s="363"/>
      <c r="Y61" s="363"/>
      <c r="Z61" s="364"/>
      <c r="AA61" s="213"/>
      <c r="AB61" s="214"/>
      <c r="AC61" s="215"/>
    </row>
    <row r="62" spans="1:29" s="46" customFormat="1" ht="4.9000000000000004" customHeight="1" thickTop="1" thickBot="1" x14ac:dyDescent="0.3">
      <c r="A62" s="28"/>
      <c r="B62" s="29"/>
      <c r="C62" s="30"/>
      <c r="D62" s="31"/>
      <c r="E62" s="248"/>
      <c r="F62" s="247"/>
      <c r="G62" s="33"/>
      <c r="H62" s="32"/>
      <c r="I62" s="34"/>
      <c r="J62" s="34"/>
      <c r="K62" s="35"/>
      <c r="L62" s="190"/>
      <c r="M62" s="36"/>
      <c r="N62" s="36"/>
      <c r="O62" s="36"/>
      <c r="P62" s="37"/>
      <c r="Q62" s="488" t="s">
        <v>0</v>
      </c>
      <c r="R62" s="489"/>
      <c r="S62" s="489"/>
      <c r="T62" s="489"/>
      <c r="U62" s="489"/>
      <c r="V62" s="489"/>
      <c r="W62" s="489"/>
      <c r="X62" s="489"/>
      <c r="Y62" s="489"/>
      <c r="Z62" s="490"/>
      <c r="AA62" s="226"/>
      <c r="AB62" s="227"/>
      <c r="AC62" s="228"/>
    </row>
    <row r="63" spans="1:29" s="16" customFormat="1" ht="9" customHeight="1" thickTop="1" thickBot="1" x14ac:dyDescent="0.3">
      <c r="A63" s="271" t="s">
        <v>580</v>
      </c>
      <c r="B63" s="272" t="s">
        <v>12</v>
      </c>
      <c r="C63" s="272"/>
      <c r="D63" s="272" t="s">
        <v>13</v>
      </c>
      <c r="E63" s="272" t="s">
        <v>14</v>
      </c>
      <c r="F63" s="272" t="s">
        <v>15</v>
      </c>
      <c r="G63" s="273" t="s">
        <v>16</v>
      </c>
      <c r="H63" s="273" t="s">
        <v>17</v>
      </c>
      <c r="I63" s="274" t="s">
        <v>21</v>
      </c>
      <c r="J63" s="275" t="s">
        <v>18</v>
      </c>
      <c r="K63" s="275" t="s">
        <v>19</v>
      </c>
      <c r="L63" s="276" t="s">
        <v>27</v>
      </c>
      <c r="M63" s="277" t="s">
        <v>23</v>
      </c>
      <c r="N63" s="277" t="s">
        <v>376</v>
      </c>
      <c r="O63" s="277" t="s">
        <v>377</v>
      </c>
      <c r="P63" s="274" t="s">
        <v>586</v>
      </c>
      <c r="Q63" s="279"/>
      <c r="R63" s="280"/>
      <c r="S63" s="280"/>
      <c r="T63" s="280"/>
      <c r="U63" s="281"/>
      <c r="V63" s="273"/>
      <c r="W63" s="273"/>
      <c r="X63" s="273"/>
      <c r="Y63" s="273"/>
      <c r="Z63" s="273"/>
      <c r="AA63" s="273" t="s">
        <v>583</v>
      </c>
      <c r="AB63" s="273" t="s">
        <v>584</v>
      </c>
      <c r="AC63" s="278" t="s">
        <v>585</v>
      </c>
    </row>
    <row r="64" spans="1:29" s="14" customFormat="1" ht="15" customHeight="1" thickTop="1" thickBot="1" x14ac:dyDescent="0.3">
      <c r="A64" s="25" t="s">
        <v>3</v>
      </c>
      <c r="B64" s="501" t="s">
        <v>272</v>
      </c>
      <c r="C64" s="504" t="s">
        <v>0</v>
      </c>
      <c r="D64" s="242" t="s">
        <v>573</v>
      </c>
      <c r="E64" s="283" t="s">
        <v>453</v>
      </c>
      <c r="F64" s="283" t="s">
        <v>454</v>
      </c>
      <c r="G64" s="471" t="s">
        <v>0</v>
      </c>
      <c r="H64" s="426" t="s">
        <v>0</v>
      </c>
      <c r="I64" s="432">
        <v>7.5</v>
      </c>
      <c r="J64" s="432">
        <v>1.54</v>
      </c>
      <c r="K64" s="369">
        <f>IF(I64=" "," ",(I64+$H$6-J64))</f>
        <v>6.7600000000000007</v>
      </c>
      <c r="L64" s="476" t="s">
        <v>363</v>
      </c>
      <c r="M64" s="676">
        <v>2016</v>
      </c>
      <c r="N64" s="402" t="str">
        <f>IF(AA64=1,"VERIFIED",IF(AB64=1,"CHECKED",IF(R64=1,"RECHECK",IF(T64=1,"VERIFY",IF(U64=1,"NEED APP","NOT SCHED")))))</f>
        <v>NOT SCHED</v>
      </c>
      <c r="O64" s="230" t="s">
        <v>378</v>
      </c>
      <c r="P64" s="398" t="s">
        <v>393</v>
      </c>
      <c r="Q64" s="27">
        <f>IF(A65=" "," ",1)</f>
        <v>1</v>
      </c>
      <c r="R64" s="206" t="s">
        <v>0</v>
      </c>
      <c r="S64" s="54"/>
      <c r="T64" s="195" t="s">
        <v>0</v>
      </c>
      <c r="U64" s="196" t="s">
        <v>0</v>
      </c>
      <c r="V64" s="50" t="s">
        <v>0</v>
      </c>
      <c r="W64" s="51" t="s">
        <v>0</v>
      </c>
      <c r="X64" s="52" t="s">
        <v>0</v>
      </c>
      <c r="Y64" s="52" t="s">
        <v>0</v>
      </c>
      <c r="Z64" s="53" t="s">
        <v>0</v>
      </c>
      <c r="AA64" s="219" t="s">
        <v>0</v>
      </c>
      <c r="AB64" s="206" t="s">
        <v>0</v>
      </c>
      <c r="AC64" s="220"/>
    </row>
    <row r="65" spans="1:29" s="14" customFormat="1" ht="15" customHeight="1" thickTop="1" thickBot="1" x14ac:dyDescent="0.3">
      <c r="A65" s="184" t="s">
        <v>270</v>
      </c>
      <c r="B65" s="502"/>
      <c r="C65" s="505"/>
      <c r="D65" s="242" t="s">
        <v>574</v>
      </c>
      <c r="E65" s="249" t="s">
        <v>453</v>
      </c>
      <c r="F65" s="249" t="s">
        <v>454</v>
      </c>
      <c r="G65" s="475"/>
      <c r="H65" s="507"/>
      <c r="I65" s="433"/>
      <c r="J65" s="433"/>
      <c r="K65" s="370"/>
      <c r="L65" s="477"/>
      <c r="M65" s="677"/>
      <c r="N65" s="403"/>
      <c r="O65" s="189" t="s">
        <v>379</v>
      </c>
      <c r="P65" s="399"/>
      <c r="Q65" s="356" t="s">
        <v>666</v>
      </c>
      <c r="R65" s="357"/>
      <c r="S65" s="357"/>
      <c r="T65" s="357"/>
      <c r="U65" s="357"/>
      <c r="V65" s="357"/>
      <c r="W65" s="357"/>
      <c r="X65" s="357"/>
      <c r="Y65" s="357"/>
      <c r="Z65" s="358"/>
      <c r="AA65" s="213"/>
      <c r="AB65" s="214"/>
      <c r="AC65" s="215"/>
    </row>
    <row r="66" spans="1:29" s="17" customFormat="1" ht="9" customHeight="1" thickTop="1" thickBot="1" x14ac:dyDescent="0.3">
      <c r="A66" s="181" t="s">
        <v>271</v>
      </c>
      <c r="B66" s="502"/>
      <c r="C66" s="505"/>
      <c r="D66" s="238" t="s">
        <v>437</v>
      </c>
      <c r="E66" s="285" t="s">
        <v>463</v>
      </c>
      <c r="F66" s="285" t="s">
        <v>531</v>
      </c>
      <c r="G66" s="255" t="s">
        <v>20</v>
      </c>
      <c r="H66" s="256" t="s">
        <v>581</v>
      </c>
      <c r="I66" s="284" t="s">
        <v>22</v>
      </c>
      <c r="J66" s="256" t="s">
        <v>603</v>
      </c>
      <c r="K66" s="256" t="s">
        <v>5</v>
      </c>
      <c r="L66" s="255" t="s">
        <v>582</v>
      </c>
      <c r="M66" s="383" t="s">
        <v>572</v>
      </c>
      <c r="N66" s="412"/>
      <c r="O66" s="412"/>
      <c r="P66" s="491"/>
      <c r="Q66" s="359"/>
      <c r="R66" s="360"/>
      <c r="S66" s="360"/>
      <c r="T66" s="360"/>
      <c r="U66" s="360"/>
      <c r="V66" s="360"/>
      <c r="W66" s="360"/>
      <c r="X66" s="360"/>
      <c r="Y66" s="360"/>
      <c r="Z66" s="361"/>
      <c r="AA66" s="221"/>
      <c r="AB66" s="222"/>
      <c r="AC66" s="223"/>
    </row>
    <row r="67" spans="1:29" s="14" customFormat="1" ht="15" customHeight="1" thickBot="1" x14ac:dyDescent="0.3">
      <c r="A67" s="18">
        <v>9</v>
      </c>
      <c r="B67" s="502"/>
      <c r="C67" s="505"/>
      <c r="D67" s="241" t="s">
        <v>575</v>
      </c>
      <c r="E67" s="410" t="s">
        <v>25</v>
      </c>
      <c r="F67" s="411"/>
      <c r="G67" s="428" t="s">
        <v>0</v>
      </c>
      <c r="H67" s="471" t="s">
        <v>0</v>
      </c>
      <c r="I67" s="426" t="s">
        <v>0</v>
      </c>
      <c r="J67" s="324" t="s">
        <v>362</v>
      </c>
      <c r="K67" s="430" t="s">
        <v>373</v>
      </c>
      <c r="L67" s="371" t="s">
        <v>441</v>
      </c>
      <c r="M67" s="492"/>
      <c r="N67" s="493"/>
      <c r="O67" s="493"/>
      <c r="P67" s="494"/>
      <c r="Q67" s="359"/>
      <c r="R67" s="360"/>
      <c r="S67" s="360"/>
      <c r="T67" s="360"/>
      <c r="U67" s="360"/>
      <c r="V67" s="360"/>
      <c r="W67" s="360"/>
      <c r="X67" s="360"/>
      <c r="Y67" s="360"/>
      <c r="Z67" s="361"/>
      <c r="AA67" s="213"/>
      <c r="AB67" s="214"/>
      <c r="AC67" s="215"/>
    </row>
    <row r="68" spans="1:29" s="14" customFormat="1" ht="15" customHeight="1" thickTop="1" thickBot="1" x14ac:dyDescent="0.3">
      <c r="A68" s="239" t="str">
        <f>IF(AA64=1,"VERIFIED",IF(AB64=1,"CHECKED",IF(R64=1,"CHECK",IF(T64=1,"VERIFY","NOT SCHED"))))</f>
        <v>NOT SCHED</v>
      </c>
      <c r="B68" s="503"/>
      <c r="C68" s="506"/>
      <c r="D68" s="240" t="s">
        <v>60</v>
      </c>
      <c r="E68" s="246" t="s">
        <v>0</v>
      </c>
      <c r="F68" s="246" t="s">
        <v>0</v>
      </c>
      <c r="G68" s="429"/>
      <c r="H68" s="472"/>
      <c r="I68" s="427"/>
      <c r="J68" s="325"/>
      <c r="K68" s="431"/>
      <c r="L68" s="372"/>
      <c r="M68" s="495"/>
      <c r="N68" s="496"/>
      <c r="O68" s="496"/>
      <c r="P68" s="497"/>
      <c r="Q68" s="362"/>
      <c r="R68" s="363"/>
      <c r="S68" s="363"/>
      <c r="T68" s="363"/>
      <c r="U68" s="363"/>
      <c r="V68" s="363"/>
      <c r="W68" s="363"/>
      <c r="X68" s="363"/>
      <c r="Y68" s="363"/>
      <c r="Z68" s="364"/>
      <c r="AA68" s="213"/>
      <c r="AB68" s="214"/>
      <c r="AC68" s="215"/>
    </row>
    <row r="69" spans="1:29" s="46" customFormat="1" ht="4.9000000000000004" customHeight="1" thickTop="1" thickBot="1" x14ac:dyDescent="0.3">
      <c r="A69" s="28"/>
      <c r="B69" s="29"/>
      <c r="C69" s="30"/>
      <c r="D69" s="31"/>
      <c r="E69" s="247"/>
      <c r="F69" s="247"/>
      <c r="G69" s="33"/>
      <c r="H69" s="32"/>
      <c r="I69" s="34"/>
      <c r="J69" s="34"/>
      <c r="K69" s="35"/>
      <c r="L69" s="190"/>
      <c r="M69" s="36"/>
      <c r="N69" s="36"/>
      <c r="O69" s="36"/>
      <c r="P69" s="37"/>
      <c r="Q69" s="38"/>
      <c r="R69" s="39"/>
      <c r="S69" s="40"/>
      <c r="T69" s="41"/>
      <c r="U69" s="42"/>
      <c r="V69" s="43"/>
      <c r="W69" s="44"/>
      <c r="X69" s="44"/>
      <c r="Y69" s="44"/>
      <c r="Z69" s="45"/>
      <c r="AA69" s="224"/>
      <c r="AB69" s="39"/>
      <c r="AC69" s="225"/>
    </row>
    <row r="70" spans="1:29" s="16" customFormat="1" ht="9" customHeight="1" thickTop="1" thickBot="1" x14ac:dyDescent="0.3">
      <c r="A70" s="271" t="s">
        <v>580</v>
      </c>
      <c r="B70" s="272" t="s">
        <v>12</v>
      </c>
      <c r="C70" s="272"/>
      <c r="D70" s="272" t="s">
        <v>13</v>
      </c>
      <c r="E70" s="272" t="s">
        <v>14</v>
      </c>
      <c r="F70" s="272" t="s">
        <v>15</v>
      </c>
      <c r="G70" s="273" t="s">
        <v>16</v>
      </c>
      <c r="H70" s="273" t="s">
        <v>17</v>
      </c>
      <c r="I70" s="274" t="s">
        <v>21</v>
      </c>
      <c r="J70" s="275" t="s">
        <v>18</v>
      </c>
      <c r="K70" s="275" t="s">
        <v>19</v>
      </c>
      <c r="L70" s="276" t="s">
        <v>27</v>
      </c>
      <c r="M70" s="277" t="s">
        <v>23</v>
      </c>
      <c r="N70" s="277" t="s">
        <v>376</v>
      </c>
      <c r="O70" s="277" t="s">
        <v>377</v>
      </c>
      <c r="P70" s="274" t="s">
        <v>586</v>
      </c>
      <c r="Q70" s="279"/>
      <c r="R70" s="280"/>
      <c r="S70" s="280"/>
      <c r="T70" s="280"/>
      <c r="U70" s="281"/>
      <c r="V70" s="273"/>
      <c r="W70" s="273"/>
      <c r="X70" s="273"/>
      <c r="Y70" s="273"/>
      <c r="Z70" s="273"/>
      <c r="AA70" s="273" t="s">
        <v>583</v>
      </c>
      <c r="AB70" s="273" t="s">
        <v>584</v>
      </c>
      <c r="AC70" s="278" t="s">
        <v>585</v>
      </c>
    </row>
    <row r="71" spans="1:29" s="14" customFormat="1" ht="15" customHeight="1" thickTop="1" thickBot="1" x14ac:dyDescent="0.3">
      <c r="A71" s="25" t="s">
        <v>3</v>
      </c>
      <c r="B71" s="335" t="s">
        <v>353</v>
      </c>
      <c r="C71" s="328" t="s">
        <v>0</v>
      </c>
      <c r="D71" s="257" t="s">
        <v>573</v>
      </c>
      <c r="E71" s="283" t="s">
        <v>453</v>
      </c>
      <c r="F71" s="283" t="s">
        <v>455</v>
      </c>
      <c r="G71" s="346" t="s">
        <v>0</v>
      </c>
      <c r="H71" s="348" t="s">
        <v>0</v>
      </c>
      <c r="I71" s="367">
        <v>8.9</v>
      </c>
      <c r="J71" s="367">
        <v>1.54</v>
      </c>
      <c r="K71" s="369">
        <f>IF(I71=" "," ",(I71+$H$6-J71))</f>
        <v>8.16</v>
      </c>
      <c r="L71" s="404" t="s">
        <v>363</v>
      </c>
      <c r="M71" s="676">
        <v>2016</v>
      </c>
      <c r="N71" s="402" t="str">
        <f>IF(AA71=1,"VERIFIED",IF(AB71=1,"CHECKED",IF(R71=1,"RECHECK",IF(T71=1,"VERIFY",IF(U71=1,"NEED APP","NOT SCHED")))))</f>
        <v>NOT SCHED</v>
      </c>
      <c r="O71" s="230" t="s">
        <v>378</v>
      </c>
      <c r="P71" s="398" t="s">
        <v>394</v>
      </c>
      <c r="Q71" s="27">
        <f>IF(A72=" "," ",1)</f>
        <v>1</v>
      </c>
      <c r="R71" s="206" t="s">
        <v>0</v>
      </c>
      <c r="S71" s="54"/>
      <c r="T71" s="195" t="s">
        <v>0</v>
      </c>
      <c r="U71" s="196" t="s">
        <v>0</v>
      </c>
      <c r="V71" s="50" t="s">
        <v>0</v>
      </c>
      <c r="W71" s="51" t="s">
        <v>0</v>
      </c>
      <c r="X71" s="52" t="s">
        <v>0</v>
      </c>
      <c r="Y71" s="52" t="s">
        <v>0</v>
      </c>
      <c r="Z71" s="53" t="s">
        <v>0</v>
      </c>
      <c r="AA71" s="219" t="s">
        <v>0</v>
      </c>
      <c r="AB71" s="206" t="s">
        <v>0</v>
      </c>
      <c r="AC71" s="220"/>
    </row>
    <row r="72" spans="1:29" s="14" customFormat="1" ht="15" customHeight="1" thickTop="1" thickBot="1" x14ac:dyDescent="0.3">
      <c r="A72" s="184" t="s">
        <v>155</v>
      </c>
      <c r="B72" s="336"/>
      <c r="C72" s="328"/>
      <c r="D72" s="252" t="s">
        <v>574</v>
      </c>
      <c r="E72" s="249" t="s">
        <v>453</v>
      </c>
      <c r="F72" s="249" t="s">
        <v>455</v>
      </c>
      <c r="G72" s="392"/>
      <c r="H72" s="343"/>
      <c r="I72" s="368"/>
      <c r="J72" s="368"/>
      <c r="K72" s="370"/>
      <c r="L72" s="405"/>
      <c r="M72" s="677"/>
      <c r="N72" s="403"/>
      <c r="O72" s="189" t="s">
        <v>379</v>
      </c>
      <c r="P72" s="399"/>
      <c r="Q72" s="356" t="s">
        <v>666</v>
      </c>
      <c r="R72" s="357"/>
      <c r="S72" s="357"/>
      <c r="T72" s="357"/>
      <c r="U72" s="357"/>
      <c r="V72" s="357"/>
      <c r="W72" s="357"/>
      <c r="X72" s="357"/>
      <c r="Y72" s="357"/>
      <c r="Z72" s="358"/>
      <c r="AA72" s="213"/>
      <c r="AB72" s="214"/>
      <c r="AC72" s="215"/>
    </row>
    <row r="73" spans="1:29" s="17" customFormat="1" ht="9" customHeight="1" thickTop="1" thickBot="1" x14ac:dyDescent="0.3">
      <c r="A73" s="181" t="s">
        <v>156</v>
      </c>
      <c r="B73" s="336"/>
      <c r="C73" s="328"/>
      <c r="D73" s="238" t="s">
        <v>437</v>
      </c>
      <c r="E73" s="285" t="s">
        <v>463</v>
      </c>
      <c r="F73" s="285" t="s">
        <v>464</v>
      </c>
      <c r="G73" s="255" t="s">
        <v>20</v>
      </c>
      <c r="H73" s="256" t="s">
        <v>581</v>
      </c>
      <c r="I73" s="284" t="s">
        <v>22</v>
      </c>
      <c r="J73" s="256" t="s">
        <v>603</v>
      </c>
      <c r="K73" s="256" t="s">
        <v>5</v>
      </c>
      <c r="L73" s="255" t="s">
        <v>582</v>
      </c>
      <c r="M73" s="383" t="s">
        <v>572</v>
      </c>
      <c r="N73" s="412"/>
      <c r="O73" s="412"/>
      <c r="P73" s="491"/>
      <c r="Q73" s="359"/>
      <c r="R73" s="360"/>
      <c r="S73" s="360"/>
      <c r="T73" s="360"/>
      <c r="U73" s="360"/>
      <c r="V73" s="360"/>
      <c r="W73" s="360"/>
      <c r="X73" s="360"/>
      <c r="Y73" s="360"/>
      <c r="Z73" s="361"/>
      <c r="AA73" s="221"/>
      <c r="AB73" s="222"/>
      <c r="AC73" s="223"/>
    </row>
    <row r="74" spans="1:29" s="14" customFormat="1" ht="15" customHeight="1" thickBot="1" x14ac:dyDescent="0.3">
      <c r="A74" s="18">
        <v>10</v>
      </c>
      <c r="B74" s="336"/>
      <c r="C74" s="328"/>
      <c r="D74" s="254" t="s">
        <v>575</v>
      </c>
      <c r="E74" s="410" t="s">
        <v>25</v>
      </c>
      <c r="F74" s="411"/>
      <c r="G74" s="333" t="s">
        <v>0</v>
      </c>
      <c r="H74" s="346" t="s">
        <v>0</v>
      </c>
      <c r="I74" s="348" t="s">
        <v>0</v>
      </c>
      <c r="J74" s="324" t="s">
        <v>362</v>
      </c>
      <c r="K74" s="439" t="s">
        <v>373</v>
      </c>
      <c r="L74" s="371" t="s">
        <v>441</v>
      </c>
      <c r="M74" s="492"/>
      <c r="N74" s="493"/>
      <c r="O74" s="493"/>
      <c r="P74" s="494"/>
      <c r="Q74" s="359"/>
      <c r="R74" s="360"/>
      <c r="S74" s="360"/>
      <c r="T74" s="360"/>
      <c r="U74" s="360"/>
      <c r="V74" s="360"/>
      <c r="W74" s="360"/>
      <c r="X74" s="360"/>
      <c r="Y74" s="360"/>
      <c r="Z74" s="361"/>
      <c r="AA74" s="213"/>
      <c r="AB74" s="214"/>
      <c r="AC74" s="215"/>
    </row>
    <row r="75" spans="1:29" s="14" customFormat="1" ht="15" customHeight="1" thickTop="1" thickBot="1" x14ac:dyDescent="0.3">
      <c r="A75" s="239" t="str">
        <f>IF(AA71=1,"VERIFIED",IF(AB71=1,"CHECKED",IF(R71=1,"CHECK",IF(T71=1,"VERIFY","NOT SCHED"))))</f>
        <v>NOT SCHED</v>
      </c>
      <c r="B75" s="337"/>
      <c r="C75" s="329"/>
      <c r="D75" s="253" t="s">
        <v>60</v>
      </c>
      <c r="E75" s="246" t="s">
        <v>0</v>
      </c>
      <c r="F75" s="246" t="s">
        <v>0</v>
      </c>
      <c r="G75" s="334"/>
      <c r="H75" s="347"/>
      <c r="I75" s="349"/>
      <c r="J75" s="325"/>
      <c r="K75" s="440"/>
      <c r="L75" s="372"/>
      <c r="M75" s="495"/>
      <c r="N75" s="496"/>
      <c r="O75" s="496"/>
      <c r="P75" s="497"/>
      <c r="Q75" s="362"/>
      <c r="R75" s="363"/>
      <c r="S75" s="363"/>
      <c r="T75" s="363"/>
      <c r="U75" s="363"/>
      <c r="V75" s="363"/>
      <c r="W75" s="363"/>
      <c r="X75" s="363"/>
      <c r="Y75" s="363"/>
      <c r="Z75" s="364"/>
      <c r="AA75" s="213"/>
      <c r="AB75" s="214"/>
      <c r="AC75" s="215"/>
    </row>
    <row r="76" spans="1:29" s="46" customFormat="1" ht="4.9000000000000004" customHeight="1" thickTop="1" thickBot="1" x14ac:dyDescent="0.3">
      <c r="A76" s="28"/>
      <c r="B76" s="29"/>
      <c r="C76" s="30"/>
      <c r="D76" s="31"/>
      <c r="E76" s="247"/>
      <c r="F76" s="247"/>
      <c r="G76" s="33"/>
      <c r="H76" s="32"/>
      <c r="I76" s="34"/>
      <c r="J76" s="34"/>
      <c r="K76" s="35"/>
      <c r="L76" s="190"/>
      <c r="M76" s="36"/>
      <c r="N76" s="36"/>
      <c r="O76" s="36"/>
      <c r="P76" s="37"/>
      <c r="Q76" s="38"/>
      <c r="R76" s="39"/>
      <c r="S76" s="40"/>
      <c r="T76" s="41"/>
      <c r="U76" s="42"/>
      <c r="V76" s="43"/>
      <c r="W76" s="44"/>
      <c r="X76" s="44"/>
      <c r="Y76" s="44"/>
      <c r="Z76" s="45"/>
      <c r="AA76" s="224"/>
      <c r="AB76" s="39"/>
      <c r="AC76" s="225"/>
    </row>
    <row r="77" spans="1:29" s="16" customFormat="1" ht="9" customHeight="1" thickTop="1" thickBot="1" x14ac:dyDescent="0.3">
      <c r="A77" s="271" t="s">
        <v>580</v>
      </c>
      <c r="B77" s="272" t="s">
        <v>12</v>
      </c>
      <c r="C77" s="272"/>
      <c r="D77" s="272" t="s">
        <v>13</v>
      </c>
      <c r="E77" s="272" t="s">
        <v>14</v>
      </c>
      <c r="F77" s="272" t="s">
        <v>15</v>
      </c>
      <c r="G77" s="273" t="s">
        <v>16</v>
      </c>
      <c r="H77" s="273" t="s">
        <v>17</v>
      </c>
      <c r="I77" s="274" t="s">
        <v>21</v>
      </c>
      <c r="J77" s="275" t="s">
        <v>18</v>
      </c>
      <c r="K77" s="275" t="s">
        <v>19</v>
      </c>
      <c r="L77" s="276" t="s">
        <v>27</v>
      </c>
      <c r="M77" s="277" t="s">
        <v>23</v>
      </c>
      <c r="N77" s="277" t="s">
        <v>376</v>
      </c>
      <c r="O77" s="277" t="s">
        <v>377</v>
      </c>
      <c r="P77" s="274" t="s">
        <v>586</v>
      </c>
      <c r="Q77" s="279"/>
      <c r="R77" s="280"/>
      <c r="S77" s="280"/>
      <c r="T77" s="280"/>
      <c r="U77" s="281"/>
      <c r="V77" s="273"/>
      <c r="W77" s="273"/>
      <c r="X77" s="273"/>
      <c r="Y77" s="273"/>
      <c r="Z77" s="273"/>
      <c r="AA77" s="273" t="s">
        <v>583</v>
      </c>
      <c r="AB77" s="273" t="s">
        <v>584</v>
      </c>
      <c r="AC77" s="278" t="s">
        <v>585</v>
      </c>
    </row>
    <row r="78" spans="1:29" s="14" customFormat="1" ht="15" customHeight="1" thickTop="1" thickBot="1" x14ac:dyDescent="0.25">
      <c r="A78" s="25" t="s">
        <v>3</v>
      </c>
      <c r="B78" s="335" t="s">
        <v>336</v>
      </c>
      <c r="C78" s="328" t="s">
        <v>0</v>
      </c>
      <c r="D78" s="257" t="s">
        <v>573</v>
      </c>
      <c r="E78" s="286" t="s">
        <v>462</v>
      </c>
      <c r="F78" s="286" t="s">
        <v>455</v>
      </c>
      <c r="G78" s="346" t="s">
        <v>0</v>
      </c>
      <c r="H78" s="348" t="s">
        <v>0</v>
      </c>
      <c r="I78" s="367">
        <v>7.3</v>
      </c>
      <c r="J78" s="367">
        <v>1.54</v>
      </c>
      <c r="K78" s="369">
        <f>IF(I78=" "," ",(I78+$H$6-J78))</f>
        <v>6.56</v>
      </c>
      <c r="L78" s="434" t="s">
        <v>366</v>
      </c>
      <c r="M78" s="676">
        <v>2016</v>
      </c>
      <c r="N78" s="402" t="str">
        <f>IF(AA78=1,"VERIFIED",IF(AB78=1,"CHECKED",IF(R78=1,"RECHECK",IF(T78=1,"VERIFY",IF(U78=1,"NEED APP","NOT SCHED")))))</f>
        <v>NOT SCHED</v>
      </c>
      <c r="O78" s="230" t="s">
        <v>378</v>
      </c>
      <c r="P78" s="398" t="s">
        <v>431</v>
      </c>
      <c r="Q78" s="27">
        <f>IF(A79=" "," ",1)</f>
        <v>1</v>
      </c>
      <c r="R78" s="206" t="s">
        <v>0</v>
      </c>
      <c r="S78" s="54">
        <v>1</v>
      </c>
      <c r="T78" s="195" t="s">
        <v>0</v>
      </c>
      <c r="U78" s="196" t="s">
        <v>0</v>
      </c>
      <c r="V78" s="50" t="s">
        <v>0</v>
      </c>
      <c r="W78" s="51" t="s">
        <v>0</v>
      </c>
      <c r="X78" s="52" t="s">
        <v>0</v>
      </c>
      <c r="Y78" s="52" t="s">
        <v>0</v>
      </c>
      <c r="Z78" s="53" t="s">
        <v>0</v>
      </c>
      <c r="AA78" s="219" t="s">
        <v>0</v>
      </c>
      <c r="AB78" s="206" t="s">
        <v>0</v>
      </c>
      <c r="AC78" s="220"/>
    </row>
    <row r="79" spans="1:29" s="14" customFormat="1" ht="15" customHeight="1" thickTop="1" thickBot="1" x14ac:dyDescent="0.3">
      <c r="A79" s="26">
        <v>0</v>
      </c>
      <c r="B79" s="336"/>
      <c r="C79" s="328"/>
      <c r="D79" s="252" t="s">
        <v>574</v>
      </c>
      <c r="E79" s="322" t="s">
        <v>24</v>
      </c>
      <c r="F79" s="323"/>
      <c r="G79" s="392"/>
      <c r="H79" s="343"/>
      <c r="I79" s="368"/>
      <c r="J79" s="368"/>
      <c r="K79" s="370"/>
      <c r="L79" s="435"/>
      <c r="M79" s="677"/>
      <c r="N79" s="403"/>
      <c r="O79" s="189" t="s">
        <v>379</v>
      </c>
      <c r="P79" s="399"/>
      <c r="Q79" s="356" t="s">
        <v>666</v>
      </c>
      <c r="R79" s="357"/>
      <c r="S79" s="357"/>
      <c r="T79" s="357"/>
      <c r="U79" s="357"/>
      <c r="V79" s="357"/>
      <c r="W79" s="357"/>
      <c r="X79" s="357"/>
      <c r="Y79" s="357"/>
      <c r="Z79" s="358"/>
      <c r="AA79" s="213"/>
      <c r="AB79" s="214"/>
      <c r="AC79" s="215"/>
    </row>
    <row r="80" spans="1:29" s="17" customFormat="1" ht="9" customHeight="1" thickTop="1" thickBot="1" x14ac:dyDescent="0.3">
      <c r="A80" s="181" t="s">
        <v>335</v>
      </c>
      <c r="B80" s="336"/>
      <c r="C80" s="328"/>
      <c r="D80" s="238" t="s">
        <v>437</v>
      </c>
      <c r="E80" s="285" t="s">
        <v>465</v>
      </c>
      <c r="F80" s="285" t="s">
        <v>464</v>
      </c>
      <c r="G80" s="255" t="s">
        <v>20</v>
      </c>
      <c r="H80" s="256" t="s">
        <v>581</v>
      </c>
      <c r="I80" s="256" t="s">
        <v>22</v>
      </c>
      <c r="J80" s="256" t="s">
        <v>603</v>
      </c>
      <c r="K80" s="256" t="s">
        <v>5</v>
      </c>
      <c r="L80" s="255" t="s">
        <v>582</v>
      </c>
      <c r="M80" s="383" t="s">
        <v>602</v>
      </c>
      <c r="N80" s="384"/>
      <c r="O80" s="384"/>
      <c r="P80" s="385"/>
      <c r="Q80" s="359"/>
      <c r="R80" s="360"/>
      <c r="S80" s="360"/>
      <c r="T80" s="360"/>
      <c r="U80" s="360"/>
      <c r="V80" s="360"/>
      <c r="W80" s="360"/>
      <c r="X80" s="360"/>
      <c r="Y80" s="360"/>
      <c r="Z80" s="361"/>
      <c r="AA80" s="221"/>
      <c r="AB80" s="222"/>
      <c r="AC80" s="223"/>
    </row>
    <row r="81" spans="1:29" s="14" customFormat="1" ht="15" customHeight="1" thickBot="1" x14ac:dyDescent="0.3">
      <c r="A81" s="18">
        <f>A74+1</f>
        <v>11</v>
      </c>
      <c r="B81" s="336"/>
      <c r="C81" s="328"/>
      <c r="D81" s="254" t="s">
        <v>575</v>
      </c>
      <c r="E81" s="410" t="s">
        <v>25</v>
      </c>
      <c r="F81" s="411"/>
      <c r="G81" s="333" t="s">
        <v>0</v>
      </c>
      <c r="H81" s="346" t="s">
        <v>0</v>
      </c>
      <c r="I81" s="348" t="s">
        <v>0</v>
      </c>
      <c r="J81" s="324" t="s">
        <v>362</v>
      </c>
      <c r="K81" s="326" t="str">
        <f>IF(S78=1,"Photo Needed",IF(S78=2,"24/7",IF(S78=3,"Has Photo","")))</f>
        <v>Photo Needed</v>
      </c>
      <c r="L81" s="371" t="s">
        <v>441</v>
      </c>
      <c r="M81" s="386"/>
      <c r="N81" s="387"/>
      <c r="O81" s="387"/>
      <c r="P81" s="388"/>
      <c r="Q81" s="359"/>
      <c r="R81" s="360"/>
      <c r="S81" s="360"/>
      <c r="T81" s="360"/>
      <c r="U81" s="360"/>
      <c r="V81" s="360"/>
      <c r="W81" s="360"/>
      <c r="X81" s="360"/>
      <c r="Y81" s="360"/>
      <c r="Z81" s="361"/>
      <c r="AA81" s="213"/>
      <c r="AB81" s="214"/>
      <c r="AC81" s="215"/>
    </row>
    <row r="82" spans="1:29" s="14" customFormat="1" ht="15" customHeight="1" thickTop="1" thickBot="1" x14ac:dyDescent="0.3">
      <c r="A82" s="239" t="str">
        <f>IF(AA78=1,"VERIFIED",IF(AB78=1,"CHECKED",IF(R78=1,"CHECK",IF(T78=1,"VERIFY","NOT SCHED"))))</f>
        <v>NOT SCHED</v>
      </c>
      <c r="B82" s="337"/>
      <c r="C82" s="329"/>
      <c r="D82" s="253" t="s">
        <v>60</v>
      </c>
      <c r="E82" s="246" t="s">
        <v>0</v>
      </c>
      <c r="F82" s="246" t="s">
        <v>0</v>
      </c>
      <c r="G82" s="334"/>
      <c r="H82" s="347"/>
      <c r="I82" s="349"/>
      <c r="J82" s="325"/>
      <c r="K82" s="327"/>
      <c r="L82" s="372"/>
      <c r="M82" s="389"/>
      <c r="N82" s="390"/>
      <c r="O82" s="390"/>
      <c r="P82" s="391"/>
      <c r="Q82" s="362"/>
      <c r="R82" s="363"/>
      <c r="S82" s="363"/>
      <c r="T82" s="363"/>
      <c r="U82" s="363"/>
      <c r="V82" s="363"/>
      <c r="W82" s="363"/>
      <c r="X82" s="363"/>
      <c r="Y82" s="363"/>
      <c r="Z82" s="364"/>
      <c r="AA82" s="213"/>
      <c r="AB82" s="214"/>
      <c r="AC82" s="215"/>
    </row>
    <row r="83" spans="1:29" s="46" customFormat="1" ht="4.9000000000000004" customHeight="1" thickTop="1" thickBot="1" x14ac:dyDescent="0.3">
      <c r="A83" s="28"/>
      <c r="B83" s="29"/>
      <c r="C83" s="30"/>
      <c r="D83" s="31"/>
      <c r="E83" s="247"/>
      <c r="F83" s="247"/>
      <c r="G83" s="33"/>
      <c r="H83" s="32"/>
      <c r="I83" s="34"/>
      <c r="J83" s="34"/>
      <c r="K83" s="35"/>
      <c r="L83" s="190"/>
      <c r="M83" s="36"/>
      <c r="N83" s="36"/>
      <c r="O83" s="36"/>
      <c r="P83" s="37"/>
      <c r="Q83" s="38"/>
      <c r="R83" s="39"/>
      <c r="S83" s="40"/>
      <c r="T83" s="41"/>
      <c r="U83" s="42"/>
      <c r="V83" s="43"/>
      <c r="W83" s="44"/>
      <c r="X83" s="44"/>
      <c r="Y83" s="44"/>
      <c r="Z83" s="45"/>
      <c r="AA83" s="224"/>
      <c r="AB83" s="39"/>
      <c r="AC83" s="225"/>
    </row>
    <row r="84" spans="1:29" s="16" customFormat="1" ht="9" customHeight="1" thickTop="1" thickBot="1" x14ac:dyDescent="0.3">
      <c r="A84" s="271" t="s">
        <v>580</v>
      </c>
      <c r="B84" s="272" t="s">
        <v>12</v>
      </c>
      <c r="C84" s="272"/>
      <c r="D84" s="272" t="s">
        <v>13</v>
      </c>
      <c r="E84" s="272" t="s">
        <v>14</v>
      </c>
      <c r="F84" s="272" t="s">
        <v>15</v>
      </c>
      <c r="G84" s="273" t="s">
        <v>16</v>
      </c>
      <c r="H84" s="273" t="s">
        <v>17</v>
      </c>
      <c r="I84" s="274" t="s">
        <v>21</v>
      </c>
      <c r="J84" s="275" t="s">
        <v>18</v>
      </c>
      <c r="K84" s="275" t="s">
        <v>19</v>
      </c>
      <c r="L84" s="276" t="s">
        <v>27</v>
      </c>
      <c r="M84" s="277" t="s">
        <v>23</v>
      </c>
      <c r="N84" s="277" t="s">
        <v>376</v>
      </c>
      <c r="O84" s="277" t="s">
        <v>377</v>
      </c>
      <c r="P84" s="274" t="s">
        <v>586</v>
      </c>
      <c r="Q84" s="279"/>
      <c r="R84" s="280"/>
      <c r="S84" s="280"/>
      <c r="T84" s="280"/>
      <c r="U84" s="281"/>
      <c r="V84" s="273"/>
      <c r="W84" s="273"/>
      <c r="X84" s="273"/>
      <c r="Y84" s="273"/>
      <c r="Z84" s="273"/>
      <c r="AA84" s="273" t="s">
        <v>583</v>
      </c>
      <c r="AB84" s="273" t="s">
        <v>584</v>
      </c>
      <c r="AC84" s="278" t="s">
        <v>585</v>
      </c>
    </row>
    <row r="85" spans="1:29" s="14" customFormat="1" ht="15" customHeight="1" thickTop="1" thickBot="1" x14ac:dyDescent="0.3">
      <c r="A85" s="25" t="s">
        <v>3</v>
      </c>
      <c r="B85" s="335" t="s">
        <v>331</v>
      </c>
      <c r="C85" s="328" t="s">
        <v>0</v>
      </c>
      <c r="D85" s="257" t="s">
        <v>573</v>
      </c>
      <c r="E85" s="283" t="s">
        <v>458</v>
      </c>
      <c r="F85" s="283" t="s">
        <v>444</v>
      </c>
      <c r="G85" s="346" t="s">
        <v>0</v>
      </c>
      <c r="H85" s="348" t="s">
        <v>0</v>
      </c>
      <c r="I85" s="367">
        <v>6.5</v>
      </c>
      <c r="J85" s="367">
        <v>0</v>
      </c>
      <c r="K85" s="369">
        <f>IF(I85=" "," ",(I85+$H$6-J85))</f>
        <v>7.3</v>
      </c>
      <c r="L85" s="434" t="s">
        <v>366</v>
      </c>
      <c r="M85" s="676">
        <v>2016</v>
      </c>
      <c r="N85" s="402" t="str">
        <f>IF(AA85=1,"VERIFIED",IF(AB85=1,"CHECKED",IF(R85=1,"RECHECK",IF(T85=1,"VERIFY",IF(U85=1,"NEED APP","NOT SCHED")))))</f>
        <v>NOT SCHED</v>
      </c>
      <c r="O85" s="230" t="s">
        <v>378</v>
      </c>
      <c r="P85" s="398" t="s">
        <v>367</v>
      </c>
      <c r="Q85" s="27">
        <f>IF(A86=" "," ",1)</f>
        <v>1</v>
      </c>
      <c r="R85" s="206" t="s">
        <v>0</v>
      </c>
      <c r="S85" s="54">
        <v>1</v>
      </c>
      <c r="T85" s="195" t="s">
        <v>0</v>
      </c>
      <c r="U85" s="196" t="s">
        <v>0</v>
      </c>
      <c r="V85" s="50" t="s">
        <v>0</v>
      </c>
      <c r="W85" s="51" t="s">
        <v>0</v>
      </c>
      <c r="X85" s="52" t="s">
        <v>0</v>
      </c>
      <c r="Y85" s="52" t="s">
        <v>0</v>
      </c>
      <c r="Z85" s="53" t="s">
        <v>0</v>
      </c>
      <c r="AA85" s="219" t="s">
        <v>0</v>
      </c>
      <c r="AB85" s="206" t="s">
        <v>0</v>
      </c>
      <c r="AC85" s="220" t="s">
        <v>0</v>
      </c>
    </row>
    <row r="86" spans="1:29" s="14" customFormat="1" ht="15" customHeight="1" thickTop="1" thickBot="1" x14ac:dyDescent="0.3">
      <c r="A86" s="26">
        <v>0</v>
      </c>
      <c r="B86" s="336"/>
      <c r="C86" s="328"/>
      <c r="D86" s="252" t="s">
        <v>574</v>
      </c>
      <c r="E86" s="322" t="s">
        <v>24</v>
      </c>
      <c r="F86" s="323"/>
      <c r="G86" s="392"/>
      <c r="H86" s="343"/>
      <c r="I86" s="368"/>
      <c r="J86" s="368"/>
      <c r="K86" s="370"/>
      <c r="L86" s="435"/>
      <c r="M86" s="677"/>
      <c r="N86" s="403"/>
      <c r="O86" s="189" t="s">
        <v>379</v>
      </c>
      <c r="P86" s="399"/>
      <c r="Q86" s="356" t="s">
        <v>666</v>
      </c>
      <c r="R86" s="357"/>
      <c r="S86" s="357"/>
      <c r="T86" s="357"/>
      <c r="U86" s="357"/>
      <c r="V86" s="357"/>
      <c r="W86" s="357"/>
      <c r="X86" s="357"/>
      <c r="Y86" s="357"/>
      <c r="Z86" s="358"/>
      <c r="AA86" s="213"/>
      <c r="AB86" s="214"/>
      <c r="AC86" s="215"/>
    </row>
    <row r="87" spans="1:29" s="17" customFormat="1" ht="9" customHeight="1" thickTop="1" thickBot="1" x14ac:dyDescent="0.3">
      <c r="A87" s="181" t="s">
        <v>330</v>
      </c>
      <c r="B87" s="336"/>
      <c r="C87" s="328"/>
      <c r="D87" s="238" t="s">
        <v>437</v>
      </c>
      <c r="E87" s="285" t="s">
        <v>459</v>
      </c>
      <c r="F87" s="285" t="s">
        <v>597</v>
      </c>
      <c r="G87" s="255" t="s">
        <v>20</v>
      </c>
      <c r="H87" s="256" t="s">
        <v>581</v>
      </c>
      <c r="I87" s="284" t="s">
        <v>22</v>
      </c>
      <c r="J87" s="256" t="s">
        <v>603</v>
      </c>
      <c r="K87" s="256" t="s">
        <v>5</v>
      </c>
      <c r="L87" s="255" t="s">
        <v>582</v>
      </c>
      <c r="M87" s="383" t="s">
        <v>604</v>
      </c>
      <c r="N87" s="384"/>
      <c r="O87" s="384"/>
      <c r="P87" s="385"/>
      <c r="Q87" s="359"/>
      <c r="R87" s="360"/>
      <c r="S87" s="360"/>
      <c r="T87" s="360"/>
      <c r="U87" s="360"/>
      <c r="V87" s="360"/>
      <c r="W87" s="360"/>
      <c r="X87" s="360"/>
      <c r="Y87" s="360"/>
      <c r="Z87" s="361"/>
      <c r="AA87" s="221"/>
      <c r="AB87" s="222"/>
      <c r="AC87" s="223"/>
    </row>
    <row r="88" spans="1:29" s="14" customFormat="1" ht="15" customHeight="1" thickBot="1" x14ac:dyDescent="0.3">
      <c r="A88" s="18">
        <f>A81+1</f>
        <v>12</v>
      </c>
      <c r="B88" s="336"/>
      <c r="C88" s="328"/>
      <c r="D88" s="254" t="s">
        <v>575</v>
      </c>
      <c r="E88" s="322" t="s">
        <v>25</v>
      </c>
      <c r="F88" s="323"/>
      <c r="G88" s="333" t="s">
        <v>0</v>
      </c>
      <c r="H88" s="346" t="s">
        <v>0</v>
      </c>
      <c r="I88" s="348" t="s">
        <v>0</v>
      </c>
      <c r="J88" s="324" t="s">
        <v>362</v>
      </c>
      <c r="K88" s="326" t="str">
        <f>IF(S85=1,"Photo Needed",IF(S85=2,"24/7",IF(S85=3,"Has Photo","")))</f>
        <v>Photo Needed</v>
      </c>
      <c r="L88" s="371" t="s">
        <v>441</v>
      </c>
      <c r="M88" s="386"/>
      <c r="N88" s="387"/>
      <c r="O88" s="387"/>
      <c r="P88" s="388"/>
      <c r="Q88" s="359"/>
      <c r="R88" s="360"/>
      <c r="S88" s="360"/>
      <c r="T88" s="360"/>
      <c r="U88" s="360"/>
      <c r="V88" s="360"/>
      <c r="W88" s="360"/>
      <c r="X88" s="360"/>
      <c r="Y88" s="360"/>
      <c r="Z88" s="361"/>
      <c r="AA88" s="213"/>
      <c r="AB88" s="214"/>
      <c r="AC88" s="215"/>
    </row>
    <row r="89" spans="1:29" s="14" customFormat="1" ht="15" customHeight="1" thickTop="1" thickBot="1" x14ac:dyDescent="0.3">
      <c r="A89" s="239" t="str">
        <f>IF(AA85=1,"VERIFIED",IF(AB85=1,"CHECKED",IF(R85=1,"CHECK",IF(T85=1,"VERIFY","NOT SCHED"))))</f>
        <v>NOT SCHED</v>
      </c>
      <c r="B89" s="337"/>
      <c r="C89" s="329"/>
      <c r="D89" s="253" t="s">
        <v>60</v>
      </c>
      <c r="E89" s="246" t="s">
        <v>0</v>
      </c>
      <c r="F89" s="246" t="s">
        <v>0</v>
      </c>
      <c r="G89" s="334"/>
      <c r="H89" s="347"/>
      <c r="I89" s="349"/>
      <c r="J89" s="325"/>
      <c r="K89" s="327"/>
      <c r="L89" s="372"/>
      <c r="M89" s="389"/>
      <c r="N89" s="390"/>
      <c r="O89" s="390"/>
      <c r="P89" s="391"/>
      <c r="Q89" s="362"/>
      <c r="R89" s="363"/>
      <c r="S89" s="363"/>
      <c r="T89" s="363"/>
      <c r="U89" s="363"/>
      <c r="V89" s="363"/>
      <c r="W89" s="363"/>
      <c r="X89" s="363"/>
      <c r="Y89" s="363"/>
      <c r="Z89" s="364"/>
      <c r="AA89" s="213"/>
      <c r="AB89" s="214"/>
      <c r="AC89" s="215"/>
    </row>
    <row r="90" spans="1:29" s="14" customFormat="1" ht="61.5" customHeight="1" thickTop="1" thickBot="1" x14ac:dyDescent="0.3">
      <c r="A90" s="330" t="s">
        <v>653</v>
      </c>
      <c r="B90" s="331"/>
      <c r="C90" s="331"/>
      <c r="D90" s="331"/>
      <c r="E90" s="331"/>
      <c r="F90" s="331"/>
      <c r="G90" s="331"/>
      <c r="H90" s="331"/>
      <c r="I90" s="331"/>
      <c r="J90" s="331"/>
      <c r="K90" s="331"/>
      <c r="L90" s="331"/>
      <c r="M90" s="331"/>
      <c r="N90" s="331"/>
      <c r="O90" s="331"/>
      <c r="P90" s="332"/>
      <c r="Q90" s="498" t="str">
        <f>$L$2</f>
        <v>North / West Bays / Marstens Mills River</v>
      </c>
      <c r="R90" s="499"/>
      <c r="S90" s="499"/>
      <c r="T90" s="499"/>
      <c r="U90" s="499"/>
      <c r="V90" s="499"/>
      <c r="W90" s="499"/>
      <c r="X90" s="499"/>
      <c r="Y90" s="499"/>
      <c r="Z90" s="500"/>
      <c r="AA90" s="213"/>
      <c r="AB90" s="214"/>
      <c r="AC90" s="215"/>
    </row>
    <row r="91" spans="1:29" s="16" customFormat="1" ht="9" customHeight="1" thickTop="1" thickBot="1" x14ac:dyDescent="0.3">
      <c r="A91" s="271" t="s">
        <v>580</v>
      </c>
      <c r="B91" s="272" t="s">
        <v>12</v>
      </c>
      <c r="C91" s="272"/>
      <c r="D91" s="272" t="s">
        <v>13</v>
      </c>
      <c r="E91" s="272" t="s">
        <v>14</v>
      </c>
      <c r="F91" s="272" t="s">
        <v>15</v>
      </c>
      <c r="G91" s="273" t="s">
        <v>16</v>
      </c>
      <c r="H91" s="273" t="s">
        <v>17</v>
      </c>
      <c r="I91" s="274" t="s">
        <v>21</v>
      </c>
      <c r="J91" s="275" t="s">
        <v>18</v>
      </c>
      <c r="K91" s="275" t="s">
        <v>19</v>
      </c>
      <c r="L91" s="276" t="s">
        <v>27</v>
      </c>
      <c r="M91" s="277" t="s">
        <v>23</v>
      </c>
      <c r="N91" s="277" t="s">
        <v>376</v>
      </c>
      <c r="O91" s="277" t="s">
        <v>377</v>
      </c>
      <c r="P91" s="274" t="s">
        <v>586</v>
      </c>
      <c r="Q91" s="279"/>
      <c r="R91" s="280"/>
      <c r="S91" s="280"/>
      <c r="T91" s="280"/>
      <c r="U91" s="281"/>
      <c r="V91" s="273"/>
      <c r="W91" s="273"/>
      <c r="X91" s="273"/>
      <c r="Y91" s="273"/>
      <c r="Z91" s="273"/>
      <c r="AA91" s="273" t="s">
        <v>583</v>
      </c>
      <c r="AB91" s="273" t="s">
        <v>584</v>
      </c>
      <c r="AC91" s="278" t="s">
        <v>585</v>
      </c>
    </row>
    <row r="92" spans="1:29" s="14" customFormat="1" ht="15" customHeight="1" thickTop="1" thickBot="1" x14ac:dyDescent="0.3">
      <c r="A92" s="25" t="s">
        <v>3</v>
      </c>
      <c r="B92" s="468" t="s">
        <v>355</v>
      </c>
      <c r="C92" s="328" t="s">
        <v>0</v>
      </c>
      <c r="D92" s="257" t="s">
        <v>573</v>
      </c>
      <c r="E92" s="249" t="s">
        <v>466</v>
      </c>
      <c r="F92" s="249" t="s">
        <v>467</v>
      </c>
      <c r="G92" s="346" t="s">
        <v>0</v>
      </c>
      <c r="H92" s="348" t="s">
        <v>0</v>
      </c>
      <c r="I92" s="367">
        <v>9</v>
      </c>
      <c r="J92" s="367">
        <v>1.4</v>
      </c>
      <c r="K92" s="369">
        <f>IF(I92=" "," ",(I92+$H$6-J92))</f>
        <v>8.4</v>
      </c>
      <c r="L92" s="434" t="s">
        <v>368</v>
      </c>
      <c r="M92" s="676">
        <v>2016</v>
      </c>
      <c r="N92" s="402" t="str">
        <f>IF(AA92=1,"VERIFIED",IF(AB92=1,"CHECKED",IF(R92=1,"RECHECK",IF(T92=1,"VERIFY",IF(U92=1,"NEED APP","NOT SCHED")))))</f>
        <v>NOT SCHED</v>
      </c>
      <c r="O92" s="230" t="s">
        <v>378</v>
      </c>
      <c r="P92" s="398" t="s">
        <v>364</v>
      </c>
      <c r="Q92" s="27">
        <f>IF(A93=" "," ",1)</f>
        <v>1</v>
      </c>
      <c r="R92" s="206" t="s">
        <v>0</v>
      </c>
      <c r="S92" s="54"/>
      <c r="T92" s="195" t="s">
        <v>0</v>
      </c>
      <c r="U92" s="196" t="s">
        <v>0</v>
      </c>
      <c r="V92" s="50" t="s">
        <v>0</v>
      </c>
      <c r="W92" s="51" t="s">
        <v>0</v>
      </c>
      <c r="X92" s="52" t="s">
        <v>0</v>
      </c>
      <c r="Y92" s="52" t="s">
        <v>0</v>
      </c>
      <c r="Z92" s="53" t="s">
        <v>0</v>
      </c>
      <c r="AA92" s="219" t="s">
        <v>0</v>
      </c>
      <c r="AB92" s="206" t="s">
        <v>0</v>
      </c>
      <c r="AC92" s="220"/>
    </row>
    <row r="93" spans="1:29" s="14" customFormat="1" ht="15" customHeight="1" thickTop="1" thickBot="1" x14ac:dyDescent="0.3">
      <c r="A93" s="184" t="s">
        <v>126</v>
      </c>
      <c r="B93" s="469"/>
      <c r="C93" s="328"/>
      <c r="D93" s="252" t="s">
        <v>574</v>
      </c>
      <c r="E93" s="249" t="s">
        <v>466</v>
      </c>
      <c r="F93" s="249" t="s">
        <v>467</v>
      </c>
      <c r="G93" s="392"/>
      <c r="H93" s="343"/>
      <c r="I93" s="368"/>
      <c r="J93" s="368"/>
      <c r="K93" s="370"/>
      <c r="L93" s="435"/>
      <c r="M93" s="677"/>
      <c r="N93" s="403"/>
      <c r="O93" s="189" t="s">
        <v>379</v>
      </c>
      <c r="P93" s="399"/>
      <c r="Q93" s="356" t="s">
        <v>666</v>
      </c>
      <c r="R93" s="357"/>
      <c r="S93" s="357"/>
      <c r="T93" s="357"/>
      <c r="U93" s="357"/>
      <c r="V93" s="357"/>
      <c r="W93" s="357"/>
      <c r="X93" s="357"/>
      <c r="Y93" s="357"/>
      <c r="Z93" s="358"/>
      <c r="AA93" s="213"/>
      <c r="AB93" s="214"/>
      <c r="AC93" s="215"/>
    </row>
    <row r="94" spans="1:29" s="17" customFormat="1" ht="9" customHeight="1" thickTop="1" thickBot="1" x14ac:dyDescent="0.3">
      <c r="A94" s="181" t="s">
        <v>127</v>
      </c>
      <c r="B94" s="469"/>
      <c r="C94" s="328"/>
      <c r="D94" s="238" t="s">
        <v>437</v>
      </c>
      <c r="E94" s="285" t="s">
        <v>506</v>
      </c>
      <c r="F94" s="285" t="s">
        <v>605</v>
      </c>
      <c r="G94" s="255" t="s">
        <v>20</v>
      </c>
      <c r="H94" s="256" t="s">
        <v>581</v>
      </c>
      <c r="I94" s="284" t="s">
        <v>22</v>
      </c>
      <c r="J94" s="256" t="s">
        <v>603</v>
      </c>
      <c r="K94" s="256" t="s">
        <v>5</v>
      </c>
      <c r="L94" s="255" t="s">
        <v>582</v>
      </c>
      <c r="M94" s="383" t="s">
        <v>604</v>
      </c>
      <c r="N94" s="384"/>
      <c r="O94" s="384"/>
      <c r="P94" s="385"/>
      <c r="Q94" s="359"/>
      <c r="R94" s="360"/>
      <c r="S94" s="360"/>
      <c r="T94" s="360"/>
      <c r="U94" s="360"/>
      <c r="V94" s="360"/>
      <c r="W94" s="360"/>
      <c r="X94" s="360"/>
      <c r="Y94" s="360"/>
      <c r="Z94" s="361"/>
      <c r="AA94" s="221"/>
      <c r="AB94" s="222"/>
      <c r="AC94" s="223"/>
    </row>
    <row r="95" spans="1:29" s="14" customFormat="1" ht="15" customHeight="1" thickBot="1" x14ac:dyDescent="0.3">
      <c r="A95" s="18">
        <v>13</v>
      </c>
      <c r="B95" s="469"/>
      <c r="C95" s="328"/>
      <c r="D95" s="254" t="s">
        <v>575</v>
      </c>
      <c r="E95" s="322" t="s">
        <v>25</v>
      </c>
      <c r="F95" s="323"/>
      <c r="G95" s="333" t="s">
        <v>0</v>
      </c>
      <c r="H95" s="346" t="s">
        <v>0</v>
      </c>
      <c r="I95" s="348" t="s">
        <v>0</v>
      </c>
      <c r="J95" s="324" t="s">
        <v>362</v>
      </c>
      <c r="K95" s="439" t="s">
        <v>373</v>
      </c>
      <c r="L95" s="371" t="s">
        <v>441</v>
      </c>
      <c r="M95" s="386"/>
      <c r="N95" s="387"/>
      <c r="O95" s="387"/>
      <c r="P95" s="388"/>
      <c r="Q95" s="359"/>
      <c r="R95" s="360"/>
      <c r="S95" s="360"/>
      <c r="T95" s="360"/>
      <c r="U95" s="360"/>
      <c r="V95" s="360"/>
      <c r="W95" s="360"/>
      <c r="X95" s="360"/>
      <c r="Y95" s="360"/>
      <c r="Z95" s="361"/>
      <c r="AA95" s="213"/>
      <c r="AB95" s="214"/>
      <c r="AC95" s="215"/>
    </row>
    <row r="96" spans="1:29" s="14" customFormat="1" ht="15" customHeight="1" thickTop="1" thickBot="1" x14ac:dyDescent="0.3">
      <c r="A96" s="239" t="str">
        <f>IF(AA92=1,"VERIFIED",IF(AB92=1,"CHECKED",IF(R92=1,"CHECK",IF(T92=1,"VERIFY","NOT SCHED"))))</f>
        <v>NOT SCHED</v>
      </c>
      <c r="B96" s="470"/>
      <c r="C96" s="329"/>
      <c r="D96" s="253" t="s">
        <v>60</v>
      </c>
      <c r="E96" s="246" t="s">
        <v>0</v>
      </c>
      <c r="F96" s="246" t="s">
        <v>0</v>
      </c>
      <c r="G96" s="334"/>
      <c r="H96" s="347"/>
      <c r="I96" s="349"/>
      <c r="J96" s="325"/>
      <c r="K96" s="440"/>
      <c r="L96" s="372"/>
      <c r="M96" s="389"/>
      <c r="N96" s="390"/>
      <c r="O96" s="390"/>
      <c r="P96" s="391"/>
      <c r="Q96" s="362"/>
      <c r="R96" s="363"/>
      <c r="S96" s="363"/>
      <c r="T96" s="363"/>
      <c r="U96" s="363"/>
      <c r="V96" s="363"/>
      <c r="W96" s="363"/>
      <c r="X96" s="363"/>
      <c r="Y96" s="363"/>
      <c r="Z96" s="364"/>
      <c r="AA96" s="213"/>
      <c r="AB96" s="214"/>
      <c r="AC96" s="215"/>
    </row>
    <row r="97" spans="1:29" s="46" customFormat="1" ht="4.9000000000000004" customHeight="1" thickTop="1" thickBot="1" x14ac:dyDescent="0.3">
      <c r="A97" s="28"/>
      <c r="B97" s="29"/>
      <c r="C97" s="30"/>
      <c r="D97" s="31"/>
      <c r="E97" s="247"/>
      <c r="F97" s="247"/>
      <c r="G97" s="33"/>
      <c r="H97" s="32"/>
      <c r="I97" s="34"/>
      <c r="J97" s="34"/>
      <c r="K97" s="35"/>
      <c r="L97" s="190"/>
      <c r="M97" s="36"/>
      <c r="N97" s="36"/>
      <c r="O97" s="36"/>
      <c r="P97" s="37"/>
      <c r="Q97" s="38"/>
      <c r="R97" s="39"/>
      <c r="S97" s="40"/>
      <c r="T97" s="41"/>
      <c r="U97" s="42"/>
      <c r="V97" s="43"/>
      <c r="W97" s="44"/>
      <c r="X97" s="44"/>
      <c r="Y97" s="44"/>
      <c r="Z97" s="45"/>
      <c r="AA97" s="224"/>
      <c r="AB97" s="39"/>
      <c r="AC97" s="225"/>
    </row>
    <row r="98" spans="1:29" s="16" customFormat="1" ht="9" customHeight="1" thickTop="1" thickBot="1" x14ac:dyDescent="0.3">
      <c r="A98" s="271" t="s">
        <v>580</v>
      </c>
      <c r="B98" s="272" t="s">
        <v>12</v>
      </c>
      <c r="C98" s="272"/>
      <c r="D98" s="272" t="s">
        <v>13</v>
      </c>
      <c r="E98" s="272" t="s">
        <v>14</v>
      </c>
      <c r="F98" s="272" t="s">
        <v>15</v>
      </c>
      <c r="G98" s="273" t="s">
        <v>16</v>
      </c>
      <c r="H98" s="273" t="s">
        <v>17</v>
      </c>
      <c r="I98" s="274" t="s">
        <v>21</v>
      </c>
      <c r="J98" s="275" t="s">
        <v>18</v>
      </c>
      <c r="K98" s="275" t="s">
        <v>19</v>
      </c>
      <c r="L98" s="276" t="s">
        <v>27</v>
      </c>
      <c r="M98" s="277" t="s">
        <v>23</v>
      </c>
      <c r="N98" s="277" t="s">
        <v>376</v>
      </c>
      <c r="O98" s="277" t="s">
        <v>377</v>
      </c>
      <c r="P98" s="274" t="s">
        <v>586</v>
      </c>
      <c r="Q98" s="279"/>
      <c r="R98" s="280"/>
      <c r="S98" s="280"/>
      <c r="T98" s="280"/>
      <c r="U98" s="281"/>
      <c r="V98" s="273"/>
      <c r="W98" s="273"/>
      <c r="X98" s="273"/>
      <c r="Y98" s="273"/>
      <c r="Z98" s="273"/>
      <c r="AA98" s="273" t="s">
        <v>583</v>
      </c>
      <c r="AB98" s="273" t="s">
        <v>584</v>
      </c>
      <c r="AC98" s="278" t="s">
        <v>585</v>
      </c>
    </row>
    <row r="99" spans="1:29" s="14" customFormat="1" ht="15" customHeight="1" thickTop="1" thickBot="1" x14ac:dyDescent="0.3">
      <c r="A99" s="25" t="s">
        <v>3</v>
      </c>
      <c r="B99" s="335" t="s">
        <v>354</v>
      </c>
      <c r="C99" s="328" t="s">
        <v>0</v>
      </c>
      <c r="D99" s="257" t="s">
        <v>573</v>
      </c>
      <c r="E99" s="283" t="s">
        <v>460</v>
      </c>
      <c r="F99" s="283" t="s">
        <v>461</v>
      </c>
      <c r="G99" s="346" t="s">
        <v>0</v>
      </c>
      <c r="H99" s="348" t="s">
        <v>0</v>
      </c>
      <c r="I99" s="367">
        <v>10.9</v>
      </c>
      <c r="J99" s="367">
        <v>1.5</v>
      </c>
      <c r="K99" s="369">
        <f>IF(I99=" "," ",(I99+$H$6-J99))</f>
        <v>10.200000000000001</v>
      </c>
      <c r="L99" s="434" t="s">
        <v>368</v>
      </c>
      <c r="M99" s="676">
        <v>2016</v>
      </c>
      <c r="N99" s="402" t="str">
        <f>IF(AA99=1,"VERIFIED",IF(AB99=1,"CHECKED",IF(R99=1,"CHECK",IF(T99=1,"VERIFY",IF(U99=1,"NEED APP","NOT SCHED")))))</f>
        <v>NOT SCHED</v>
      </c>
      <c r="O99" s="230" t="s">
        <v>378</v>
      </c>
      <c r="P99" s="398" t="s">
        <v>361</v>
      </c>
      <c r="Q99" s="27">
        <f>IF(A100=" "," ",1)</f>
        <v>1</v>
      </c>
      <c r="R99" s="206" t="s">
        <v>0</v>
      </c>
      <c r="S99" s="54">
        <v>1</v>
      </c>
      <c r="T99" s="195" t="s">
        <v>0</v>
      </c>
      <c r="U99" s="196" t="s">
        <v>0</v>
      </c>
      <c r="V99" s="50" t="s">
        <v>0</v>
      </c>
      <c r="W99" s="51" t="s">
        <v>0</v>
      </c>
      <c r="X99" s="52" t="s">
        <v>0</v>
      </c>
      <c r="Y99" s="52" t="s">
        <v>0</v>
      </c>
      <c r="Z99" s="53" t="s">
        <v>0</v>
      </c>
      <c r="AA99" s="219" t="s">
        <v>0</v>
      </c>
      <c r="AB99" s="206" t="s">
        <v>0</v>
      </c>
      <c r="AC99" s="220" t="s">
        <v>0</v>
      </c>
    </row>
    <row r="100" spans="1:29" s="14" customFormat="1" ht="15" customHeight="1" thickTop="1" thickBot="1" x14ac:dyDescent="0.3">
      <c r="A100" s="184" t="s">
        <v>140</v>
      </c>
      <c r="B100" s="336"/>
      <c r="C100" s="328"/>
      <c r="D100" s="252" t="s">
        <v>574</v>
      </c>
      <c r="E100" s="249" t="s">
        <v>460</v>
      </c>
      <c r="F100" s="249" t="s">
        <v>461</v>
      </c>
      <c r="G100" s="392"/>
      <c r="H100" s="343"/>
      <c r="I100" s="368"/>
      <c r="J100" s="368"/>
      <c r="K100" s="370"/>
      <c r="L100" s="435"/>
      <c r="M100" s="677"/>
      <c r="N100" s="403"/>
      <c r="O100" s="189" t="s">
        <v>379</v>
      </c>
      <c r="P100" s="399"/>
      <c r="Q100" s="356" t="s">
        <v>666</v>
      </c>
      <c r="R100" s="357"/>
      <c r="S100" s="357"/>
      <c r="T100" s="357"/>
      <c r="U100" s="357"/>
      <c r="V100" s="357"/>
      <c r="W100" s="357"/>
      <c r="X100" s="357"/>
      <c r="Y100" s="357"/>
      <c r="Z100" s="358"/>
      <c r="AA100" s="213"/>
      <c r="AB100" s="214"/>
      <c r="AC100" s="215"/>
    </row>
    <row r="101" spans="1:29" s="17" customFormat="1" ht="9" customHeight="1" thickTop="1" thickBot="1" x14ac:dyDescent="0.3">
      <c r="A101" s="181" t="s">
        <v>141</v>
      </c>
      <c r="B101" s="336"/>
      <c r="C101" s="328"/>
      <c r="D101" s="238" t="s">
        <v>437</v>
      </c>
      <c r="E101" s="285" t="s">
        <v>606</v>
      </c>
      <c r="F101" s="285" t="s">
        <v>607</v>
      </c>
      <c r="G101" s="255" t="s">
        <v>20</v>
      </c>
      <c r="H101" s="256" t="s">
        <v>581</v>
      </c>
      <c r="I101" s="284" t="s">
        <v>22</v>
      </c>
      <c r="J101" s="256" t="s">
        <v>603</v>
      </c>
      <c r="K101" s="256" t="s">
        <v>5</v>
      </c>
      <c r="L101" s="255" t="s">
        <v>582</v>
      </c>
      <c r="M101" s="383" t="s">
        <v>604</v>
      </c>
      <c r="N101" s="384"/>
      <c r="O101" s="384"/>
      <c r="P101" s="385"/>
      <c r="Q101" s="359"/>
      <c r="R101" s="360"/>
      <c r="S101" s="360"/>
      <c r="T101" s="360"/>
      <c r="U101" s="360"/>
      <c r="V101" s="360"/>
      <c r="W101" s="360"/>
      <c r="X101" s="360"/>
      <c r="Y101" s="360"/>
      <c r="Z101" s="361"/>
      <c r="AA101" s="221"/>
      <c r="AB101" s="222"/>
      <c r="AC101" s="223"/>
    </row>
    <row r="102" spans="1:29" s="14" customFormat="1" ht="15" customHeight="1" thickBot="1" x14ac:dyDescent="0.3">
      <c r="A102" s="18">
        <f>A95+1</f>
        <v>14</v>
      </c>
      <c r="B102" s="336"/>
      <c r="C102" s="328"/>
      <c r="D102" s="254" t="s">
        <v>575</v>
      </c>
      <c r="E102" s="322" t="s">
        <v>25</v>
      </c>
      <c r="F102" s="323"/>
      <c r="G102" s="333" t="s">
        <v>0</v>
      </c>
      <c r="H102" s="346" t="s">
        <v>0</v>
      </c>
      <c r="I102" s="348" t="s">
        <v>0</v>
      </c>
      <c r="J102" s="324" t="s">
        <v>362</v>
      </c>
      <c r="K102" s="326" t="str">
        <f>IF(S99=1,"Photo Needed",IF(S99=2,"24/7",IF(S99=3,"Has Photo","")))</f>
        <v>Photo Needed</v>
      </c>
      <c r="L102" s="371" t="s">
        <v>441</v>
      </c>
      <c r="M102" s="386"/>
      <c r="N102" s="387"/>
      <c r="O102" s="387"/>
      <c r="P102" s="388"/>
      <c r="Q102" s="359"/>
      <c r="R102" s="360"/>
      <c r="S102" s="360"/>
      <c r="T102" s="360"/>
      <c r="U102" s="360"/>
      <c r="V102" s="360"/>
      <c r="W102" s="360"/>
      <c r="X102" s="360"/>
      <c r="Y102" s="360"/>
      <c r="Z102" s="361"/>
      <c r="AA102" s="213"/>
      <c r="AB102" s="214"/>
      <c r="AC102" s="215"/>
    </row>
    <row r="103" spans="1:29" s="14" customFormat="1" ht="15" customHeight="1" thickTop="1" thickBot="1" x14ac:dyDescent="0.3">
      <c r="A103" s="239" t="str">
        <f>IF(AA99=1,"VERIFIED",IF(AB99=1,"CHECKED",IF(R99=1,"CHECK",IF(T99=1,"VERIFY","NOT SCHED"))))</f>
        <v>NOT SCHED</v>
      </c>
      <c r="B103" s="337"/>
      <c r="C103" s="329"/>
      <c r="D103" s="253" t="s">
        <v>60</v>
      </c>
      <c r="E103" s="246" t="s">
        <v>0</v>
      </c>
      <c r="F103" s="246" t="s">
        <v>0</v>
      </c>
      <c r="G103" s="334"/>
      <c r="H103" s="347"/>
      <c r="I103" s="349"/>
      <c r="J103" s="325"/>
      <c r="K103" s="327"/>
      <c r="L103" s="372"/>
      <c r="M103" s="389"/>
      <c r="N103" s="390"/>
      <c r="O103" s="390"/>
      <c r="P103" s="391"/>
      <c r="Q103" s="362"/>
      <c r="R103" s="363"/>
      <c r="S103" s="363"/>
      <c r="T103" s="363"/>
      <c r="U103" s="363"/>
      <c r="V103" s="363"/>
      <c r="W103" s="363"/>
      <c r="X103" s="363"/>
      <c r="Y103" s="363"/>
      <c r="Z103" s="364"/>
      <c r="AA103" s="213"/>
      <c r="AB103" s="214"/>
      <c r="AC103" s="215"/>
    </row>
    <row r="104" spans="1:29" s="46" customFormat="1" ht="4.9000000000000004" customHeight="1" thickTop="1" thickBot="1" x14ac:dyDescent="0.3">
      <c r="A104" s="28"/>
      <c r="B104" s="29"/>
      <c r="C104" s="30"/>
      <c r="D104" s="31"/>
      <c r="E104" s="247"/>
      <c r="F104" s="247"/>
      <c r="G104" s="33"/>
      <c r="H104" s="32"/>
      <c r="I104" s="34"/>
      <c r="J104" s="34"/>
      <c r="K104" s="35"/>
      <c r="L104" s="190"/>
      <c r="M104" s="36"/>
      <c r="N104" s="36"/>
      <c r="O104" s="36"/>
      <c r="P104" s="37"/>
      <c r="Q104" s="38"/>
      <c r="R104" s="39"/>
      <c r="S104" s="40"/>
      <c r="T104" s="41"/>
      <c r="U104" s="42"/>
      <c r="V104" s="43"/>
      <c r="W104" s="44"/>
      <c r="X104" s="44"/>
      <c r="Y104" s="44"/>
      <c r="Z104" s="45"/>
      <c r="AA104" s="224"/>
      <c r="AB104" s="39"/>
      <c r="AC104" s="225"/>
    </row>
    <row r="105" spans="1:29" s="16" customFormat="1" ht="9" customHeight="1" thickTop="1" thickBot="1" x14ac:dyDescent="0.3">
      <c r="A105" s="271" t="s">
        <v>580</v>
      </c>
      <c r="B105" s="272" t="s">
        <v>12</v>
      </c>
      <c r="C105" s="272"/>
      <c r="D105" s="272" t="s">
        <v>13</v>
      </c>
      <c r="E105" s="272" t="s">
        <v>14</v>
      </c>
      <c r="F105" s="272" t="s">
        <v>15</v>
      </c>
      <c r="G105" s="273" t="s">
        <v>16</v>
      </c>
      <c r="H105" s="273" t="s">
        <v>17</v>
      </c>
      <c r="I105" s="274" t="s">
        <v>21</v>
      </c>
      <c r="J105" s="275" t="s">
        <v>18</v>
      </c>
      <c r="K105" s="275" t="s">
        <v>19</v>
      </c>
      <c r="L105" s="276" t="s">
        <v>27</v>
      </c>
      <c r="M105" s="277" t="s">
        <v>23</v>
      </c>
      <c r="N105" s="277" t="s">
        <v>376</v>
      </c>
      <c r="O105" s="277" t="s">
        <v>377</v>
      </c>
      <c r="P105" s="274" t="s">
        <v>586</v>
      </c>
      <c r="Q105" s="279"/>
      <c r="R105" s="280"/>
      <c r="S105" s="280"/>
      <c r="T105" s="280"/>
      <c r="U105" s="281"/>
      <c r="V105" s="273"/>
      <c r="W105" s="273"/>
      <c r="X105" s="273"/>
      <c r="Y105" s="273"/>
      <c r="Z105" s="273"/>
      <c r="AA105" s="273" t="s">
        <v>583</v>
      </c>
      <c r="AB105" s="273" t="s">
        <v>584</v>
      </c>
      <c r="AC105" s="278" t="s">
        <v>585</v>
      </c>
    </row>
    <row r="106" spans="1:29" s="14" customFormat="1" ht="15" customHeight="1" thickTop="1" thickBot="1" x14ac:dyDescent="0.3">
      <c r="A106" s="25" t="s">
        <v>3</v>
      </c>
      <c r="B106" s="335" t="s">
        <v>356</v>
      </c>
      <c r="C106" s="328" t="s">
        <v>0</v>
      </c>
      <c r="D106" s="257" t="s">
        <v>573</v>
      </c>
      <c r="E106" s="283" t="s">
        <v>468</v>
      </c>
      <c r="F106" s="283" t="s">
        <v>469</v>
      </c>
      <c r="G106" s="346" t="s">
        <v>0</v>
      </c>
      <c r="H106" s="348" t="s">
        <v>0</v>
      </c>
      <c r="I106" s="367">
        <v>9.9</v>
      </c>
      <c r="J106" s="367">
        <v>1.5</v>
      </c>
      <c r="K106" s="369">
        <f>IF(I106=" "," ",(I106+$H$6-J106))</f>
        <v>9.2000000000000011</v>
      </c>
      <c r="L106" s="434" t="s">
        <v>368</v>
      </c>
      <c r="M106" s="676">
        <v>2016</v>
      </c>
      <c r="N106" s="402" t="str">
        <f>IF(AA106=1,"VERIFIED",IF(AB106=1,"CHECKED",IF(R106=1,"RECHECK",IF(T106=1,"VERIFY",IF(U106=1,"NEED APP","NOT SCHED")))))</f>
        <v>NOT SCHED</v>
      </c>
      <c r="O106" s="230" t="s">
        <v>378</v>
      </c>
      <c r="P106" s="398" t="s">
        <v>361</v>
      </c>
      <c r="Q106" s="27">
        <f>IF(A107=" "," ",1)</f>
        <v>1</v>
      </c>
      <c r="R106" s="206" t="s">
        <v>0</v>
      </c>
      <c r="S106" s="54">
        <v>1</v>
      </c>
      <c r="T106" s="195" t="s">
        <v>0</v>
      </c>
      <c r="U106" s="196" t="s">
        <v>0</v>
      </c>
      <c r="V106" s="50" t="s">
        <v>0</v>
      </c>
      <c r="W106" s="51" t="s">
        <v>0</v>
      </c>
      <c r="X106" s="52" t="s">
        <v>0</v>
      </c>
      <c r="Y106" s="52" t="s">
        <v>0</v>
      </c>
      <c r="Z106" s="53" t="s">
        <v>0</v>
      </c>
      <c r="AA106" s="219" t="s">
        <v>0</v>
      </c>
      <c r="AB106" s="206" t="s">
        <v>0</v>
      </c>
      <c r="AC106" s="220" t="s">
        <v>0</v>
      </c>
    </row>
    <row r="107" spans="1:29" s="14" customFormat="1" ht="15" customHeight="1" thickTop="1" thickBot="1" x14ac:dyDescent="0.3">
      <c r="A107" s="184" t="s">
        <v>122</v>
      </c>
      <c r="B107" s="336"/>
      <c r="C107" s="328"/>
      <c r="D107" s="252" t="s">
        <v>574</v>
      </c>
      <c r="E107" s="249" t="s">
        <v>468</v>
      </c>
      <c r="F107" s="249" t="s">
        <v>469</v>
      </c>
      <c r="G107" s="392"/>
      <c r="H107" s="343"/>
      <c r="I107" s="368"/>
      <c r="J107" s="368"/>
      <c r="K107" s="370"/>
      <c r="L107" s="435"/>
      <c r="M107" s="677"/>
      <c r="N107" s="403"/>
      <c r="O107" s="189" t="s">
        <v>379</v>
      </c>
      <c r="P107" s="399"/>
      <c r="Q107" s="356" t="s">
        <v>666</v>
      </c>
      <c r="R107" s="357"/>
      <c r="S107" s="357"/>
      <c r="T107" s="357"/>
      <c r="U107" s="357"/>
      <c r="V107" s="357"/>
      <c r="W107" s="357"/>
      <c r="X107" s="357"/>
      <c r="Y107" s="357"/>
      <c r="Z107" s="358"/>
      <c r="AA107" s="213"/>
      <c r="AB107" s="214"/>
      <c r="AC107" s="215"/>
    </row>
    <row r="108" spans="1:29" s="17" customFormat="1" ht="9" customHeight="1" thickTop="1" thickBot="1" x14ac:dyDescent="0.3">
      <c r="A108" s="181" t="s">
        <v>123</v>
      </c>
      <c r="B108" s="336"/>
      <c r="C108" s="328"/>
      <c r="D108" s="238" t="s">
        <v>437</v>
      </c>
      <c r="E108" s="285" t="s">
        <v>504</v>
      </c>
      <c r="F108" s="285" t="s">
        <v>505</v>
      </c>
      <c r="G108" s="255" t="s">
        <v>20</v>
      </c>
      <c r="H108" s="256" t="s">
        <v>581</v>
      </c>
      <c r="I108" s="284" t="s">
        <v>22</v>
      </c>
      <c r="J108" s="256" t="s">
        <v>603</v>
      </c>
      <c r="K108" s="256" t="s">
        <v>5</v>
      </c>
      <c r="L108" s="255" t="s">
        <v>582</v>
      </c>
      <c r="M108" s="383" t="s">
        <v>604</v>
      </c>
      <c r="N108" s="384"/>
      <c r="O108" s="384"/>
      <c r="P108" s="385"/>
      <c r="Q108" s="359"/>
      <c r="R108" s="360"/>
      <c r="S108" s="360"/>
      <c r="T108" s="360"/>
      <c r="U108" s="360"/>
      <c r="V108" s="360"/>
      <c r="W108" s="360"/>
      <c r="X108" s="360"/>
      <c r="Y108" s="360"/>
      <c r="Z108" s="361"/>
      <c r="AA108" s="221"/>
      <c r="AB108" s="222"/>
      <c r="AC108" s="223"/>
    </row>
    <row r="109" spans="1:29" s="14" customFormat="1" ht="15" customHeight="1" thickBot="1" x14ac:dyDescent="0.3">
      <c r="A109" s="18">
        <f>A102+1</f>
        <v>15</v>
      </c>
      <c r="B109" s="336"/>
      <c r="C109" s="328"/>
      <c r="D109" s="254" t="s">
        <v>575</v>
      </c>
      <c r="E109" s="322" t="s">
        <v>25</v>
      </c>
      <c r="F109" s="323"/>
      <c r="G109" s="333" t="s">
        <v>0</v>
      </c>
      <c r="H109" s="346" t="s">
        <v>0</v>
      </c>
      <c r="I109" s="348" t="s">
        <v>0</v>
      </c>
      <c r="J109" s="324" t="s">
        <v>362</v>
      </c>
      <c r="K109" s="326" t="str">
        <f>IF(S106=1,"Photo Needed",IF(S106=2,"24/7",IF(S106=3,"Has Photo","")))</f>
        <v>Photo Needed</v>
      </c>
      <c r="L109" s="371" t="s">
        <v>441</v>
      </c>
      <c r="M109" s="386"/>
      <c r="N109" s="387"/>
      <c r="O109" s="387"/>
      <c r="P109" s="388"/>
      <c r="Q109" s="359"/>
      <c r="R109" s="360"/>
      <c r="S109" s="360"/>
      <c r="T109" s="360"/>
      <c r="U109" s="360"/>
      <c r="V109" s="360"/>
      <c r="W109" s="360"/>
      <c r="X109" s="360"/>
      <c r="Y109" s="360"/>
      <c r="Z109" s="361"/>
      <c r="AA109" s="213"/>
      <c r="AB109" s="214"/>
      <c r="AC109" s="215"/>
    </row>
    <row r="110" spans="1:29" s="14" customFormat="1" ht="15" customHeight="1" thickTop="1" thickBot="1" x14ac:dyDescent="0.3">
      <c r="A110" s="239" t="str">
        <f>IF(AA106=1,"VERIFIED",IF(AB106=1,"CHECKED",IF(R106=1,"CHECK",IF(T106=1,"VERIFY","NOT SCHED"))))</f>
        <v>NOT SCHED</v>
      </c>
      <c r="B110" s="337"/>
      <c r="C110" s="329"/>
      <c r="D110" s="253" t="s">
        <v>60</v>
      </c>
      <c r="E110" s="246" t="s">
        <v>0</v>
      </c>
      <c r="F110" s="246" t="s">
        <v>0</v>
      </c>
      <c r="G110" s="334"/>
      <c r="H110" s="347"/>
      <c r="I110" s="349"/>
      <c r="J110" s="325"/>
      <c r="K110" s="327"/>
      <c r="L110" s="372"/>
      <c r="M110" s="389"/>
      <c r="N110" s="390"/>
      <c r="O110" s="390"/>
      <c r="P110" s="391"/>
      <c r="Q110" s="362"/>
      <c r="R110" s="363"/>
      <c r="S110" s="363"/>
      <c r="T110" s="363"/>
      <c r="U110" s="363"/>
      <c r="V110" s="363"/>
      <c r="W110" s="363"/>
      <c r="X110" s="363"/>
      <c r="Y110" s="363"/>
      <c r="Z110" s="364"/>
      <c r="AA110" s="213"/>
      <c r="AB110" s="214"/>
      <c r="AC110" s="215"/>
    </row>
    <row r="111" spans="1:29" s="46" customFormat="1" ht="4.9000000000000004" customHeight="1" thickTop="1" thickBot="1" x14ac:dyDescent="0.3">
      <c r="A111" s="28"/>
      <c r="B111" s="29"/>
      <c r="C111" s="30"/>
      <c r="D111" s="31"/>
      <c r="E111" s="247"/>
      <c r="F111" s="247"/>
      <c r="G111" s="33"/>
      <c r="H111" s="32"/>
      <c r="I111" s="34"/>
      <c r="J111" s="34"/>
      <c r="K111" s="35"/>
      <c r="L111" s="190"/>
      <c r="M111" s="36"/>
      <c r="N111" s="36"/>
      <c r="O111" s="36"/>
      <c r="P111" s="37"/>
      <c r="Q111" s="38"/>
      <c r="R111" s="39"/>
      <c r="S111" s="40"/>
      <c r="T111" s="41"/>
      <c r="U111" s="42"/>
      <c r="V111" s="43"/>
      <c r="W111" s="44"/>
      <c r="X111" s="44"/>
      <c r="Y111" s="44"/>
      <c r="Z111" s="45"/>
      <c r="AA111" s="224"/>
      <c r="AB111" s="39"/>
      <c r="AC111" s="225"/>
    </row>
    <row r="112" spans="1:29" s="16" customFormat="1" ht="9" customHeight="1" thickTop="1" thickBot="1" x14ac:dyDescent="0.3">
      <c r="A112" s="271" t="s">
        <v>580</v>
      </c>
      <c r="B112" s="272" t="s">
        <v>12</v>
      </c>
      <c r="C112" s="272"/>
      <c r="D112" s="272" t="s">
        <v>13</v>
      </c>
      <c r="E112" s="272" t="s">
        <v>14</v>
      </c>
      <c r="F112" s="272" t="s">
        <v>15</v>
      </c>
      <c r="G112" s="273" t="s">
        <v>16</v>
      </c>
      <c r="H112" s="273" t="s">
        <v>17</v>
      </c>
      <c r="I112" s="274" t="s">
        <v>21</v>
      </c>
      <c r="J112" s="275" t="s">
        <v>18</v>
      </c>
      <c r="K112" s="275" t="s">
        <v>19</v>
      </c>
      <c r="L112" s="276" t="s">
        <v>27</v>
      </c>
      <c r="M112" s="277" t="s">
        <v>23</v>
      </c>
      <c r="N112" s="277" t="s">
        <v>376</v>
      </c>
      <c r="O112" s="277" t="s">
        <v>377</v>
      </c>
      <c r="P112" s="274" t="s">
        <v>586</v>
      </c>
      <c r="Q112" s="279"/>
      <c r="R112" s="280"/>
      <c r="S112" s="280"/>
      <c r="T112" s="280"/>
      <c r="U112" s="281"/>
      <c r="V112" s="273"/>
      <c r="W112" s="273"/>
      <c r="X112" s="273"/>
      <c r="Y112" s="273"/>
      <c r="Z112" s="273"/>
      <c r="AA112" s="273" t="s">
        <v>583</v>
      </c>
      <c r="AB112" s="273" t="s">
        <v>584</v>
      </c>
      <c r="AC112" s="278" t="s">
        <v>585</v>
      </c>
    </row>
    <row r="113" spans="1:29" s="14" customFormat="1" ht="15" customHeight="1" thickTop="1" thickBot="1" x14ac:dyDescent="0.3">
      <c r="A113" s="25" t="s">
        <v>3</v>
      </c>
      <c r="B113" s="335" t="s">
        <v>357</v>
      </c>
      <c r="C113" s="328" t="s">
        <v>0</v>
      </c>
      <c r="D113" s="257" t="s">
        <v>573</v>
      </c>
      <c r="E113" s="283" t="s">
        <v>470</v>
      </c>
      <c r="F113" s="283" t="s">
        <v>471</v>
      </c>
      <c r="G113" s="346" t="s">
        <v>0</v>
      </c>
      <c r="H113" s="348" t="s">
        <v>0</v>
      </c>
      <c r="I113" s="367">
        <v>9.1</v>
      </c>
      <c r="J113" s="367">
        <v>1.5</v>
      </c>
      <c r="K113" s="369">
        <f>IF(I113=" "," ",(I113+$H$6-J113))</f>
        <v>8.4</v>
      </c>
      <c r="L113" s="478" t="s">
        <v>368</v>
      </c>
      <c r="M113" s="676">
        <v>2016</v>
      </c>
      <c r="N113" s="402" t="str">
        <f>IF(AA113=1,"VERIFIED",IF(AB113=1,"CHECKED",IF(R113=1,"RECHECK",IF(T113=1,"VERIFY",IF(U113=1,"NEED APP","NOT SCHED")))))</f>
        <v>NOT SCHED</v>
      </c>
      <c r="O113" s="230" t="s">
        <v>378</v>
      </c>
      <c r="P113" s="398" t="s">
        <v>394</v>
      </c>
      <c r="Q113" s="27">
        <f>IF(A114=" "," ",1)</f>
        <v>1</v>
      </c>
      <c r="R113" s="206" t="s">
        <v>0</v>
      </c>
      <c r="S113" s="54">
        <v>1</v>
      </c>
      <c r="T113" s="195" t="s">
        <v>0</v>
      </c>
      <c r="U113" s="196" t="s">
        <v>0</v>
      </c>
      <c r="V113" s="50" t="s">
        <v>0</v>
      </c>
      <c r="W113" s="51" t="s">
        <v>0</v>
      </c>
      <c r="X113" s="52" t="s">
        <v>0</v>
      </c>
      <c r="Y113" s="52" t="s">
        <v>0</v>
      </c>
      <c r="Z113" s="53" t="s">
        <v>0</v>
      </c>
      <c r="AA113" s="219" t="s">
        <v>0</v>
      </c>
      <c r="AB113" s="206" t="s">
        <v>0</v>
      </c>
      <c r="AC113" s="220" t="s">
        <v>0</v>
      </c>
    </row>
    <row r="114" spans="1:29" s="14" customFormat="1" ht="15" customHeight="1" thickTop="1" thickBot="1" x14ac:dyDescent="0.3">
      <c r="A114" s="184" t="s">
        <v>73</v>
      </c>
      <c r="B114" s="336"/>
      <c r="C114" s="328"/>
      <c r="D114" s="252" t="s">
        <v>574</v>
      </c>
      <c r="E114" s="249" t="s">
        <v>470</v>
      </c>
      <c r="F114" s="249" t="s">
        <v>471</v>
      </c>
      <c r="G114" s="392"/>
      <c r="H114" s="343"/>
      <c r="I114" s="368"/>
      <c r="J114" s="368"/>
      <c r="K114" s="370"/>
      <c r="L114" s="479"/>
      <c r="M114" s="677"/>
      <c r="N114" s="403"/>
      <c r="O114" s="189" t="s">
        <v>379</v>
      </c>
      <c r="P114" s="399"/>
      <c r="Q114" s="356" t="s">
        <v>666</v>
      </c>
      <c r="R114" s="357"/>
      <c r="S114" s="357"/>
      <c r="T114" s="357"/>
      <c r="U114" s="357"/>
      <c r="V114" s="357"/>
      <c r="W114" s="357"/>
      <c r="X114" s="357"/>
      <c r="Y114" s="357"/>
      <c r="Z114" s="358"/>
      <c r="AA114" s="213"/>
      <c r="AB114" s="214"/>
      <c r="AC114" s="215"/>
    </row>
    <row r="115" spans="1:29" s="17" customFormat="1" ht="9" customHeight="1" thickTop="1" thickBot="1" x14ac:dyDescent="0.3">
      <c r="A115" s="181" t="s">
        <v>74</v>
      </c>
      <c r="B115" s="336"/>
      <c r="C115" s="328"/>
      <c r="D115" s="238" t="s">
        <v>437</v>
      </c>
      <c r="E115" s="285" t="s">
        <v>502</v>
      </c>
      <c r="F115" s="285" t="s">
        <v>503</v>
      </c>
      <c r="G115" s="255" t="s">
        <v>20</v>
      </c>
      <c r="H115" s="256" t="s">
        <v>581</v>
      </c>
      <c r="I115" s="284" t="s">
        <v>22</v>
      </c>
      <c r="J115" s="256" t="s">
        <v>603</v>
      </c>
      <c r="K115" s="256" t="s">
        <v>5</v>
      </c>
      <c r="L115" s="255" t="s">
        <v>582</v>
      </c>
      <c r="M115" s="383" t="s">
        <v>604</v>
      </c>
      <c r="N115" s="384"/>
      <c r="O115" s="384"/>
      <c r="P115" s="385"/>
      <c r="Q115" s="359"/>
      <c r="R115" s="360"/>
      <c r="S115" s="360"/>
      <c r="T115" s="360"/>
      <c r="U115" s="360"/>
      <c r="V115" s="360"/>
      <c r="W115" s="360"/>
      <c r="X115" s="360"/>
      <c r="Y115" s="360"/>
      <c r="Z115" s="361"/>
      <c r="AA115" s="221"/>
      <c r="AB115" s="222"/>
      <c r="AC115" s="223"/>
    </row>
    <row r="116" spans="1:29" s="14" customFormat="1" ht="15" customHeight="1" thickBot="1" x14ac:dyDescent="0.3">
      <c r="A116" s="18">
        <f>A109+1</f>
        <v>16</v>
      </c>
      <c r="B116" s="336"/>
      <c r="C116" s="328"/>
      <c r="D116" s="254" t="s">
        <v>575</v>
      </c>
      <c r="E116" s="322" t="s">
        <v>25</v>
      </c>
      <c r="F116" s="323"/>
      <c r="G116" s="333" t="s">
        <v>0</v>
      </c>
      <c r="H116" s="346" t="s">
        <v>0</v>
      </c>
      <c r="I116" s="348" t="s">
        <v>0</v>
      </c>
      <c r="J116" s="324" t="s">
        <v>362</v>
      </c>
      <c r="K116" s="326" t="str">
        <f>IF(S113=1,"Photo Needed",IF(S113=2,"24/7",IF(S113=3,"Has Photo","")))</f>
        <v>Photo Needed</v>
      </c>
      <c r="L116" s="371" t="s">
        <v>441</v>
      </c>
      <c r="M116" s="386"/>
      <c r="N116" s="387"/>
      <c r="O116" s="387"/>
      <c r="P116" s="388"/>
      <c r="Q116" s="359"/>
      <c r="R116" s="360"/>
      <c r="S116" s="360"/>
      <c r="T116" s="360"/>
      <c r="U116" s="360"/>
      <c r="V116" s="360"/>
      <c r="W116" s="360"/>
      <c r="X116" s="360"/>
      <c r="Y116" s="360"/>
      <c r="Z116" s="361"/>
      <c r="AA116" s="213"/>
      <c r="AB116" s="214"/>
      <c r="AC116" s="215"/>
    </row>
    <row r="117" spans="1:29" s="14" customFormat="1" ht="15" customHeight="1" thickTop="1" thickBot="1" x14ac:dyDescent="0.3">
      <c r="A117" s="239" t="str">
        <f>IF(AA113=1,"VERIFIED",IF(AB113=1,"CHECKED",IF(R113=1,"CHECK",IF(T113=1,"VERIFY","NOT SCHED"))))</f>
        <v>NOT SCHED</v>
      </c>
      <c r="B117" s="337"/>
      <c r="C117" s="329"/>
      <c r="D117" s="253" t="s">
        <v>60</v>
      </c>
      <c r="E117" s="246" t="s">
        <v>0</v>
      </c>
      <c r="F117" s="246" t="s">
        <v>0</v>
      </c>
      <c r="G117" s="334"/>
      <c r="H117" s="347"/>
      <c r="I117" s="349"/>
      <c r="J117" s="325"/>
      <c r="K117" s="327"/>
      <c r="L117" s="372"/>
      <c r="M117" s="389"/>
      <c r="N117" s="390"/>
      <c r="O117" s="390"/>
      <c r="P117" s="391"/>
      <c r="Q117" s="362"/>
      <c r="R117" s="363"/>
      <c r="S117" s="363"/>
      <c r="T117" s="363"/>
      <c r="U117" s="363"/>
      <c r="V117" s="363"/>
      <c r="W117" s="363"/>
      <c r="X117" s="363"/>
      <c r="Y117" s="363"/>
      <c r="Z117" s="364"/>
      <c r="AA117" s="213"/>
      <c r="AB117" s="214"/>
      <c r="AC117" s="215"/>
    </row>
    <row r="118" spans="1:29" s="46" customFormat="1" ht="4.9000000000000004" customHeight="1" thickTop="1" thickBot="1" x14ac:dyDescent="0.3">
      <c r="A118" s="28"/>
      <c r="B118" s="29"/>
      <c r="C118" s="30"/>
      <c r="D118" s="31"/>
      <c r="E118" s="247"/>
      <c r="F118" s="247"/>
      <c r="G118" s="33"/>
      <c r="H118" s="32"/>
      <c r="I118" s="34"/>
      <c r="J118" s="34"/>
      <c r="K118" s="35"/>
      <c r="L118" s="190"/>
      <c r="M118" s="36"/>
      <c r="N118" s="36"/>
      <c r="O118" s="36"/>
      <c r="P118" s="37"/>
      <c r="Q118" s="38"/>
      <c r="R118" s="39"/>
      <c r="S118" s="40"/>
      <c r="T118" s="41"/>
      <c r="U118" s="42"/>
      <c r="V118" s="43"/>
      <c r="W118" s="44"/>
      <c r="X118" s="44"/>
      <c r="Y118" s="44"/>
      <c r="Z118" s="45"/>
      <c r="AA118" s="224"/>
      <c r="AB118" s="39"/>
      <c r="AC118" s="225"/>
    </row>
    <row r="119" spans="1:29" s="16" customFormat="1" ht="9" customHeight="1" thickTop="1" thickBot="1" x14ac:dyDescent="0.3">
      <c r="A119" s="271" t="s">
        <v>580</v>
      </c>
      <c r="B119" s="272" t="s">
        <v>12</v>
      </c>
      <c r="C119" s="272"/>
      <c r="D119" s="272" t="s">
        <v>13</v>
      </c>
      <c r="E119" s="272" t="s">
        <v>14</v>
      </c>
      <c r="F119" s="272" t="s">
        <v>15</v>
      </c>
      <c r="G119" s="273" t="s">
        <v>16</v>
      </c>
      <c r="H119" s="273" t="s">
        <v>17</v>
      </c>
      <c r="I119" s="274" t="s">
        <v>21</v>
      </c>
      <c r="J119" s="275" t="s">
        <v>18</v>
      </c>
      <c r="K119" s="275" t="s">
        <v>19</v>
      </c>
      <c r="L119" s="276" t="s">
        <v>27</v>
      </c>
      <c r="M119" s="277" t="s">
        <v>23</v>
      </c>
      <c r="N119" s="277" t="s">
        <v>376</v>
      </c>
      <c r="O119" s="277" t="s">
        <v>377</v>
      </c>
      <c r="P119" s="274" t="s">
        <v>586</v>
      </c>
      <c r="Q119" s="279"/>
      <c r="R119" s="280"/>
      <c r="S119" s="280"/>
      <c r="T119" s="280"/>
      <c r="U119" s="281"/>
      <c r="V119" s="273"/>
      <c r="W119" s="273"/>
      <c r="X119" s="273"/>
      <c r="Y119" s="273"/>
      <c r="Z119" s="273"/>
      <c r="AA119" s="273" t="s">
        <v>583</v>
      </c>
      <c r="AB119" s="273" t="s">
        <v>584</v>
      </c>
      <c r="AC119" s="278" t="s">
        <v>585</v>
      </c>
    </row>
    <row r="120" spans="1:29" s="14" customFormat="1" ht="15" customHeight="1" thickTop="1" thickBot="1" x14ac:dyDescent="0.3">
      <c r="A120" s="25" t="s">
        <v>3</v>
      </c>
      <c r="B120" s="335" t="s">
        <v>358</v>
      </c>
      <c r="C120" s="328" t="s">
        <v>0</v>
      </c>
      <c r="D120" s="257" t="s">
        <v>573</v>
      </c>
      <c r="E120" s="283" t="s">
        <v>472</v>
      </c>
      <c r="F120" s="283" t="s">
        <v>473</v>
      </c>
      <c r="G120" s="346" t="s">
        <v>0</v>
      </c>
      <c r="H120" s="348" t="s">
        <v>0</v>
      </c>
      <c r="I120" s="367">
        <v>10.5</v>
      </c>
      <c r="J120" s="367">
        <v>1.57</v>
      </c>
      <c r="K120" s="369">
        <f>IF(I120=" "," ",(I120+$H$6-J120))</f>
        <v>9.73</v>
      </c>
      <c r="L120" s="434" t="s">
        <v>368</v>
      </c>
      <c r="M120" s="676">
        <v>2016</v>
      </c>
      <c r="N120" s="402" t="str">
        <f>IF(AA120=1,"VERIFIED",IF(AB120=1,"CHECKED",IF(R120=1,"RECHECK",IF(T120=1,"VERIFY",IF(U120=1,"NEED APP","NOT SCHED")))))</f>
        <v>NOT SCHED</v>
      </c>
      <c r="O120" s="230" t="s">
        <v>378</v>
      </c>
      <c r="P120" s="398" t="s">
        <v>361</v>
      </c>
      <c r="Q120" s="27">
        <f>IF(A121=" "," ",1)</f>
        <v>1</v>
      </c>
      <c r="R120" s="206" t="s">
        <v>0</v>
      </c>
      <c r="S120" s="54"/>
      <c r="T120" s="195" t="s">
        <v>0</v>
      </c>
      <c r="U120" s="196" t="s">
        <v>0</v>
      </c>
      <c r="V120" s="50" t="s">
        <v>0</v>
      </c>
      <c r="W120" s="51" t="s">
        <v>0</v>
      </c>
      <c r="X120" s="52" t="s">
        <v>0</v>
      </c>
      <c r="Y120" s="52" t="s">
        <v>0</v>
      </c>
      <c r="Z120" s="53" t="s">
        <v>0</v>
      </c>
      <c r="AA120" s="219" t="s">
        <v>0</v>
      </c>
      <c r="AB120" s="206" t="s">
        <v>0</v>
      </c>
      <c r="AC120" s="220"/>
    </row>
    <row r="121" spans="1:29" s="14" customFormat="1" ht="15" customHeight="1" thickTop="1" thickBot="1" x14ac:dyDescent="0.3">
      <c r="A121" s="184" t="s">
        <v>345</v>
      </c>
      <c r="B121" s="336"/>
      <c r="C121" s="328"/>
      <c r="D121" s="252" t="s">
        <v>574</v>
      </c>
      <c r="E121" s="249" t="s">
        <v>472</v>
      </c>
      <c r="F121" s="249" t="s">
        <v>473</v>
      </c>
      <c r="G121" s="392"/>
      <c r="H121" s="343"/>
      <c r="I121" s="368"/>
      <c r="J121" s="368"/>
      <c r="K121" s="370"/>
      <c r="L121" s="435"/>
      <c r="M121" s="677"/>
      <c r="N121" s="403"/>
      <c r="O121" s="189" t="s">
        <v>379</v>
      </c>
      <c r="P121" s="399"/>
      <c r="Q121" s="356" t="s">
        <v>666</v>
      </c>
      <c r="R121" s="357"/>
      <c r="S121" s="357"/>
      <c r="T121" s="357"/>
      <c r="U121" s="357"/>
      <c r="V121" s="357"/>
      <c r="W121" s="357"/>
      <c r="X121" s="357"/>
      <c r="Y121" s="357"/>
      <c r="Z121" s="358"/>
      <c r="AA121" s="213"/>
      <c r="AB121" s="214"/>
      <c r="AC121" s="215"/>
    </row>
    <row r="122" spans="1:29" s="17" customFormat="1" ht="9" customHeight="1" thickTop="1" thickBot="1" x14ac:dyDescent="0.3">
      <c r="A122" s="181" t="s">
        <v>346</v>
      </c>
      <c r="B122" s="336"/>
      <c r="C122" s="328"/>
      <c r="D122" s="238" t="s">
        <v>437</v>
      </c>
      <c r="E122" s="285" t="s">
        <v>500</v>
      </c>
      <c r="F122" s="285" t="s">
        <v>501</v>
      </c>
      <c r="G122" s="255" t="s">
        <v>20</v>
      </c>
      <c r="H122" s="256" t="s">
        <v>581</v>
      </c>
      <c r="I122" s="284" t="s">
        <v>22</v>
      </c>
      <c r="J122" s="256" t="s">
        <v>603</v>
      </c>
      <c r="K122" s="256" t="s">
        <v>5</v>
      </c>
      <c r="L122" s="255" t="s">
        <v>582</v>
      </c>
      <c r="M122" s="383" t="s">
        <v>604</v>
      </c>
      <c r="N122" s="384"/>
      <c r="O122" s="384"/>
      <c r="P122" s="385"/>
      <c r="Q122" s="359"/>
      <c r="R122" s="360"/>
      <c r="S122" s="360"/>
      <c r="T122" s="360"/>
      <c r="U122" s="360"/>
      <c r="V122" s="360"/>
      <c r="W122" s="360"/>
      <c r="X122" s="360"/>
      <c r="Y122" s="360"/>
      <c r="Z122" s="361"/>
      <c r="AA122" s="221"/>
      <c r="AB122" s="222"/>
      <c r="AC122" s="223"/>
    </row>
    <row r="123" spans="1:29" s="14" customFormat="1" ht="15" customHeight="1" thickBot="1" x14ac:dyDescent="0.3">
      <c r="A123" s="18">
        <f>A116+1</f>
        <v>17</v>
      </c>
      <c r="B123" s="336"/>
      <c r="C123" s="328"/>
      <c r="D123" s="254" t="s">
        <v>575</v>
      </c>
      <c r="E123" s="322" t="s">
        <v>25</v>
      </c>
      <c r="F123" s="323"/>
      <c r="G123" s="333" t="s">
        <v>0</v>
      </c>
      <c r="H123" s="346" t="s">
        <v>0</v>
      </c>
      <c r="I123" s="348" t="s">
        <v>0</v>
      </c>
      <c r="J123" s="324" t="s">
        <v>362</v>
      </c>
      <c r="K123" s="439" t="s">
        <v>373</v>
      </c>
      <c r="L123" s="371" t="s">
        <v>441</v>
      </c>
      <c r="M123" s="386"/>
      <c r="N123" s="387"/>
      <c r="O123" s="387"/>
      <c r="P123" s="388"/>
      <c r="Q123" s="359"/>
      <c r="R123" s="360"/>
      <c r="S123" s="360"/>
      <c r="T123" s="360"/>
      <c r="U123" s="360"/>
      <c r="V123" s="360"/>
      <c r="W123" s="360"/>
      <c r="X123" s="360"/>
      <c r="Y123" s="360"/>
      <c r="Z123" s="361"/>
      <c r="AA123" s="213"/>
      <c r="AB123" s="214"/>
      <c r="AC123" s="215"/>
    </row>
    <row r="124" spans="1:29" s="14" customFormat="1" ht="15" customHeight="1" thickTop="1" thickBot="1" x14ac:dyDescent="0.3">
      <c r="A124" s="239" t="str">
        <f>IF(AA120=1,"VERIFIED",IF(AB120=1,"CHECKED",IF(R120=1,"CHECK",IF(T120=1,"VERIFY","NOT SCHED"))))</f>
        <v>NOT SCHED</v>
      </c>
      <c r="B124" s="337"/>
      <c r="C124" s="329"/>
      <c r="D124" s="253" t="s">
        <v>60</v>
      </c>
      <c r="E124" s="246" t="s">
        <v>70</v>
      </c>
      <c r="F124" s="246" t="s">
        <v>0</v>
      </c>
      <c r="G124" s="334"/>
      <c r="H124" s="347"/>
      <c r="I124" s="349"/>
      <c r="J124" s="325"/>
      <c r="K124" s="440"/>
      <c r="L124" s="372"/>
      <c r="M124" s="389"/>
      <c r="N124" s="390"/>
      <c r="O124" s="390"/>
      <c r="P124" s="391"/>
      <c r="Q124" s="362"/>
      <c r="R124" s="363"/>
      <c r="S124" s="363"/>
      <c r="T124" s="363"/>
      <c r="U124" s="363"/>
      <c r="V124" s="363"/>
      <c r="W124" s="363"/>
      <c r="X124" s="363"/>
      <c r="Y124" s="363"/>
      <c r="Z124" s="364"/>
      <c r="AA124" s="213"/>
      <c r="AB124" s="214"/>
      <c r="AC124" s="215"/>
    </row>
    <row r="125" spans="1:29" s="46" customFormat="1" ht="4.9000000000000004" customHeight="1" thickTop="1" thickBot="1" x14ac:dyDescent="0.3">
      <c r="A125" s="28"/>
      <c r="B125" s="29"/>
      <c r="C125" s="30"/>
      <c r="D125" s="31"/>
      <c r="E125" s="247"/>
      <c r="F125" s="247"/>
      <c r="G125" s="33"/>
      <c r="H125" s="32"/>
      <c r="I125" s="34"/>
      <c r="J125" s="34"/>
      <c r="K125" s="35"/>
      <c r="L125" s="190"/>
      <c r="M125" s="36"/>
      <c r="N125" s="36"/>
      <c r="O125" s="36"/>
      <c r="P125" s="37"/>
      <c r="Q125" s="38"/>
      <c r="R125" s="39"/>
      <c r="S125" s="40"/>
      <c r="T125" s="41"/>
      <c r="U125" s="42"/>
      <c r="V125" s="43"/>
      <c r="W125" s="44"/>
      <c r="X125" s="44"/>
      <c r="Y125" s="44"/>
      <c r="Z125" s="45"/>
      <c r="AA125" s="224"/>
      <c r="AB125" s="39"/>
      <c r="AC125" s="225"/>
    </row>
    <row r="126" spans="1:29" s="16" customFormat="1" ht="9" customHeight="1" thickTop="1" thickBot="1" x14ac:dyDescent="0.3">
      <c r="A126" s="271" t="s">
        <v>580</v>
      </c>
      <c r="B126" s="272" t="s">
        <v>12</v>
      </c>
      <c r="C126" s="272"/>
      <c r="D126" s="272" t="s">
        <v>13</v>
      </c>
      <c r="E126" s="272" t="s">
        <v>14</v>
      </c>
      <c r="F126" s="272" t="s">
        <v>15</v>
      </c>
      <c r="G126" s="273" t="s">
        <v>16</v>
      </c>
      <c r="H126" s="273" t="s">
        <v>17</v>
      </c>
      <c r="I126" s="274" t="s">
        <v>21</v>
      </c>
      <c r="J126" s="275" t="s">
        <v>18</v>
      </c>
      <c r="K126" s="275" t="s">
        <v>19</v>
      </c>
      <c r="L126" s="276" t="s">
        <v>27</v>
      </c>
      <c r="M126" s="277" t="s">
        <v>23</v>
      </c>
      <c r="N126" s="277" t="s">
        <v>376</v>
      </c>
      <c r="O126" s="277" t="s">
        <v>377</v>
      </c>
      <c r="P126" s="274" t="s">
        <v>586</v>
      </c>
      <c r="Q126" s="279"/>
      <c r="R126" s="280"/>
      <c r="S126" s="280"/>
      <c r="T126" s="280"/>
      <c r="U126" s="281"/>
      <c r="V126" s="273"/>
      <c r="W126" s="273"/>
      <c r="X126" s="273"/>
      <c r="Y126" s="273"/>
      <c r="Z126" s="273"/>
      <c r="AA126" s="273" t="s">
        <v>583</v>
      </c>
      <c r="AB126" s="273" t="s">
        <v>584</v>
      </c>
      <c r="AC126" s="278" t="s">
        <v>585</v>
      </c>
    </row>
    <row r="127" spans="1:29" s="14" customFormat="1" ht="15" customHeight="1" thickTop="1" thickBot="1" x14ac:dyDescent="0.3">
      <c r="A127" s="25" t="s">
        <v>3</v>
      </c>
      <c r="B127" s="335" t="s">
        <v>359</v>
      </c>
      <c r="C127" s="328" t="s">
        <v>0</v>
      </c>
      <c r="D127" s="257" t="s">
        <v>573</v>
      </c>
      <c r="E127" s="283" t="s">
        <v>474</v>
      </c>
      <c r="F127" s="283" t="s">
        <v>475</v>
      </c>
      <c r="G127" s="346" t="s">
        <v>0</v>
      </c>
      <c r="H127" s="348" t="s">
        <v>0</v>
      </c>
      <c r="I127" s="367">
        <v>7.9</v>
      </c>
      <c r="J127" s="367">
        <v>1.57</v>
      </c>
      <c r="K127" s="369">
        <f>IF(I127=" "," ",(I127+$H$6-J127))</f>
        <v>7.1300000000000008</v>
      </c>
      <c r="L127" s="434" t="s">
        <v>368</v>
      </c>
      <c r="M127" s="676">
        <v>2016</v>
      </c>
      <c r="N127" s="402" t="str">
        <f>IF(AA127=1,"VERIFIED",IF(AB127=1,"CHECKED",IF(R127=1,"RECHECK",IF(T127=1,"VERIFY",IF(U127=1,"NEED APP","NOT SCHED")))))</f>
        <v>NOT SCHED</v>
      </c>
      <c r="O127" s="230" t="s">
        <v>378</v>
      </c>
      <c r="P127" s="398" t="s">
        <v>364</v>
      </c>
      <c r="Q127" s="27">
        <f>IF(A128=" "," ",1)</f>
        <v>1</v>
      </c>
      <c r="R127" s="206" t="s">
        <v>0</v>
      </c>
      <c r="S127" s="54"/>
      <c r="T127" s="195" t="s">
        <v>0</v>
      </c>
      <c r="U127" s="196" t="s">
        <v>0</v>
      </c>
      <c r="V127" s="50" t="s">
        <v>0</v>
      </c>
      <c r="W127" s="51" t="s">
        <v>0</v>
      </c>
      <c r="X127" s="52" t="s">
        <v>0</v>
      </c>
      <c r="Y127" s="52" t="s">
        <v>0</v>
      </c>
      <c r="Z127" s="53" t="s">
        <v>0</v>
      </c>
      <c r="AA127" s="219" t="s">
        <v>0</v>
      </c>
      <c r="AB127" s="206" t="s">
        <v>0</v>
      </c>
      <c r="AC127" s="220"/>
    </row>
    <row r="128" spans="1:29" s="14" customFormat="1" ht="15" customHeight="1" thickTop="1" thickBot="1" x14ac:dyDescent="0.3">
      <c r="A128" s="184" t="s">
        <v>348</v>
      </c>
      <c r="B128" s="336"/>
      <c r="C128" s="328"/>
      <c r="D128" s="252" t="s">
        <v>574</v>
      </c>
      <c r="E128" s="249" t="s">
        <v>474</v>
      </c>
      <c r="F128" s="249" t="s">
        <v>475</v>
      </c>
      <c r="G128" s="392"/>
      <c r="H128" s="343"/>
      <c r="I128" s="368"/>
      <c r="J128" s="368"/>
      <c r="K128" s="370"/>
      <c r="L128" s="435"/>
      <c r="M128" s="677"/>
      <c r="N128" s="403"/>
      <c r="O128" s="189" t="s">
        <v>379</v>
      </c>
      <c r="P128" s="399"/>
      <c r="Q128" s="356" t="s">
        <v>666</v>
      </c>
      <c r="R128" s="357"/>
      <c r="S128" s="357"/>
      <c r="T128" s="357"/>
      <c r="U128" s="357"/>
      <c r="V128" s="357"/>
      <c r="W128" s="357"/>
      <c r="X128" s="357"/>
      <c r="Y128" s="357"/>
      <c r="Z128" s="358"/>
      <c r="AA128" s="213"/>
      <c r="AB128" s="214"/>
      <c r="AC128" s="215"/>
    </row>
    <row r="129" spans="1:29" s="17" customFormat="1" ht="9" customHeight="1" thickTop="1" thickBot="1" x14ac:dyDescent="0.3">
      <c r="A129" s="181" t="s">
        <v>349</v>
      </c>
      <c r="B129" s="336"/>
      <c r="C129" s="328"/>
      <c r="D129" s="238" t="s">
        <v>437</v>
      </c>
      <c r="E129" s="285" t="s">
        <v>498</v>
      </c>
      <c r="F129" s="285" t="s">
        <v>499</v>
      </c>
      <c r="G129" s="255" t="s">
        <v>20</v>
      </c>
      <c r="H129" s="256" t="s">
        <v>581</v>
      </c>
      <c r="I129" s="284" t="s">
        <v>22</v>
      </c>
      <c r="J129" s="256" t="s">
        <v>603</v>
      </c>
      <c r="K129" s="256" t="s">
        <v>5</v>
      </c>
      <c r="L129" s="255" t="s">
        <v>582</v>
      </c>
      <c r="M129" s="383" t="s">
        <v>604</v>
      </c>
      <c r="N129" s="384"/>
      <c r="O129" s="384"/>
      <c r="P129" s="385"/>
      <c r="Q129" s="359"/>
      <c r="R129" s="360"/>
      <c r="S129" s="360"/>
      <c r="T129" s="360"/>
      <c r="U129" s="360"/>
      <c r="V129" s="360"/>
      <c r="W129" s="360"/>
      <c r="X129" s="360"/>
      <c r="Y129" s="360"/>
      <c r="Z129" s="361"/>
      <c r="AA129" s="221"/>
      <c r="AB129" s="222"/>
      <c r="AC129" s="223"/>
    </row>
    <row r="130" spans="1:29" s="14" customFormat="1" ht="15" customHeight="1" thickBot="1" x14ac:dyDescent="0.3">
      <c r="A130" s="18">
        <f>A123+1</f>
        <v>18</v>
      </c>
      <c r="B130" s="336"/>
      <c r="C130" s="328"/>
      <c r="D130" s="254" t="s">
        <v>575</v>
      </c>
      <c r="E130" s="322" t="s">
        <v>25</v>
      </c>
      <c r="F130" s="323"/>
      <c r="G130" s="333" t="s">
        <v>0</v>
      </c>
      <c r="H130" s="346" t="s">
        <v>0</v>
      </c>
      <c r="I130" s="348" t="s">
        <v>0</v>
      </c>
      <c r="J130" s="324" t="s">
        <v>362</v>
      </c>
      <c r="K130" s="439" t="s">
        <v>373</v>
      </c>
      <c r="L130" s="371" t="s">
        <v>441</v>
      </c>
      <c r="M130" s="386"/>
      <c r="N130" s="387"/>
      <c r="O130" s="387"/>
      <c r="P130" s="388"/>
      <c r="Q130" s="359"/>
      <c r="R130" s="360"/>
      <c r="S130" s="360"/>
      <c r="T130" s="360"/>
      <c r="U130" s="360"/>
      <c r="V130" s="360"/>
      <c r="W130" s="360"/>
      <c r="X130" s="360"/>
      <c r="Y130" s="360"/>
      <c r="Z130" s="361"/>
      <c r="AA130" s="213"/>
      <c r="AB130" s="214"/>
      <c r="AC130" s="215"/>
    </row>
    <row r="131" spans="1:29" s="14" customFormat="1" ht="15" customHeight="1" thickTop="1" thickBot="1" x14ac:dyDescent="0.3">
      <c r="A131" s="239" t="str">
        <f>IF(AA127=1,"VERIFIED",IF(AB127=1,"CHECKED",IF(R127=1,"CHECK",IF(T127=1,"VERIFY","NOT SCHED"))))</f>
        <v>NOT SCHED</v>
      </c>
      <c r="B131" s="337"/>
      <c r="C131" s="329"/>
      <c r="D131" s="253" t="s">
        <v>60</v>
      </c>
      <c r="E131" s="246" t="s">
        <v>0</v>
      </c>
      <c r="F131" s="246" t="s">
        <v>0</v>
      </c>
      <c r="G131" s="334"/>
      <c r="H131" s="347"/>
      <c r="I131" s="349"/>
      <c r="J131" s="325"/>
      <c r="K131" s="440"/>
      <c r="L131" s="372"/>
      <c r="M131" s="389"/>
      <c r="N131" s="390"/>
      <c r="O131" s="390"/>
      <c r="P131" s="391"/>
      <c r="Q131" s="362"/>
      <c r="R131" s="363"/>
      <c r="S131" s="363"/>
      <c r="T131" s="363"/>
      <c r="U131" s="363"/>
      <c r="V131" s="363"/>
      <c r="W131" s="363"/>
      <c r="X131" s="363"/>
      <c r="Y131" s="363"/>
      <c r="Z131" s="364"/>
      <c r="AA131" s="213"/>
      <c r="AB131" s="214"/>
      <c r="AC131" s="215"/>
    </row>
    <row r="132" spans="1:29" s="14" customFormat="1" ht="60.75" customHeight="1" thickTop="1" thickBot="1" x14ac:dyDescent="0.3">
      <c r="A132" s="330" t="s">
        <v>654</v>
      </c>
      <c r="B132" s="331"/>
      <c r="C132" s="331"/>
      <c r="D132" s="331"/>
      <c r="E132" s="331"/>
      <c r="F132" s="331"/>
      <c r="G132" s="331"/>
      <c r="H132" s="331"/>
      <c r="I132" s="331"/>
      <c r="J132" s="331"/>
      <c r="K132" s="331"/>
      <c r="L132" s="331"/>
      <c r="M132" s="331"/>
      <c r="N132" s="331"/>
      <c r="O132" s="331"/>
      <c r="P132" s="332"/>
      <c r="Q132" s="365" t="str">
        <f>$L$2</f>
        <v>North / West Bays / Marstens Mills River</v>
      </c>
      <c r="R132" s="366"/>
      <c r="S132" s="366"/>
      <c r="T132" s="366"/>
      <c r="U132" s="366"/>
      <c r="V132" s="366"/>
      <c r="W132" s="366"/>
      <c r="X132" s="366"/>
      <c r="Y132" s="366"/>
      <c r="Z132" s="366"/>
      <c r="AA132" s="289"/>
      <c r="AB132" s="290"/>
      <c r="AC132" s="291"/>
    </row>
    <row r="133" spans="1:29" s="16" customFormat="1" ht="9" customHeight="1" thickTop="1" thickBot="1" x14ac:dyDescent="0.3">
      <c r="A133" s="271" t="s">
        <v>580</v>
      </c>
      <c r="B133" s="272" t="s">
        <v>12</v>
      </c>
      <c r="C133" s="272"/>
      <c r="D133" s="272" t="s">
        <v>13</v>
      </c>
      <c r="E133" s="272" t="s">
        <v>14</v>
      </c>
      <c r="F133" s="272" t="s">
        <v>15</v>
      </c>
      <c r="G133" s="273" t="s">
        <v>16</v>
      </c>
      <c r="H133" s="273" t="s">
        <v>17</v>
      </c>
      <c r="I133" s="274" t="s">
        <v>21</v>
      </c>
      <c r="J133" s="275" t="s">
        <v>18</v>
      </c>
      <c r="K133" s="275" t="s">
        <v>19</v>
      </c>
      <c r="L133" s="276" t="s">
        <v>27</v>
      </c>
      <c r="M133" s="277" t="s">
        <v>23</v>
      </c>
      <c r="N133" s="277" t="s">
        <v>376</v>
      </c>
      <c r="O133" s="277" t="s">
        <v>377</v>
      </c>
      <c r="P133" s="274" t="s">
        <v>586</v>
      </c>
      <c r="Q133" s="279"/>
      <c r="R133" s="280"/>
      <c r="S133" s="280"/>
      <c r="T133" s="280"/>
      <c r="U133" s="281"/>
      <c r="V133" s="273"/>
      <c r="W133" s="273"/>
      <c r="X133" s="273"/>
      <c r="Y133" s="273"/>
      <c r="Z133" s="273"/>
      <c r="AA133" s="273" t="s">
        <v>583</v>
      </c>
      <c r="AB133" s="273" t="s">
        <v>584</v>
      </c>
      <c r="AC133" s="278" t="s">
        <v>585</v>
      </c>
    </row>
    <row r="134" spans="1:29" s="14" customFormat="1" ht="15" customHeight="1" thickTop="1" thickBot="1" x14ac:dyDescent="0.3">
      <c r="A134" s="25" t="s">
        <v>3</v>
      </c>
      <c r="B134" s="335" t="s">
        <v>360</v>
      </c>
      <c r="C134" s="328" t="s">
        <v>0</v>
      </c>
      <c r="D134" s="257" t="s">
        <v>573</v>
      </c>
      <c r="E134" s="283" t="s">
        <v>476</v>
      </c>
      <c r="F134" s="283" t="s">
        <v>445</v>
      </c>
      <c r="G134" s="346" t="s">
        <v>0</v>
      </c>
      <c r="H134" s="348" t="s">
        <v>0</v>
      </c>
      <c r="I134" s="367">
        <v>11.3</v>
      </c>
      <c r="J134" s="367">
        <v>1.57</v>
      </c>
      <c r="K134" s="369">
        <f>IF(I134=" "," ",(I134+$H$6-J134))</f>
        <v>10.530000000000001</v>
      </c>
      <c r="L134" s="404" t="s">
        <v>363</v>
      </c>
      <c r="M134" s="676">
        <v>2016</v>
      </c>
      <c r="N134" s="402" t="str">
        <f>IF(AA134=1,"VERIFIED",IF(AB134=1,"CHECKED",IF(R134=1,"RECHECK",IF(T134=1,"VERIFY",IF(U134=1,"NEED APP","NOT SCHED")))))</f>
        <v>NOT SCHED</v>
      </c>
      <c r="O134" s="230" t="s">
        <v>378</v>
      </c>
      <c r="P134" s="398" t="s">
        <v>361</v>
      </c>
      <c r="Q134" s="27">
        <f>IF(A135=" "," ",1)</f>
        <v>1</v>
      </c>
      <c r="R134" s="206" t="s">
        <v>0</v>
      </c>
      <c r="S134" s="54">
        <v>1</v>
      </c>
      <c r="T134" s="195" t="s">
        <v>0</v>
      </c>
      <c r="U134" s="196" t="s">
        <v>0</v>
      </c>
      <c r="V134" s="50" t="s">
        <v>0</v>
      </c>
      <c r="W134" s="51" t="s">
        <v>0</v>
      </c>
      <c r="X134" s="52" t="s">
        <v>0</v>
      </c>
      <c r="Y134" s="52" t="s">
        <v>0</v>
      </c>
      <c r="Z134" s="53" t="s">
        <v>0</v>
      </c>
      <c r="AA134" s="219" t="s">
        <v>0</v>
      </c>
      <c r="AB134" s="206" t="s">
        <v>0</v>
      </c>
      <c r="AC134" s="220" t="s">
        <v>0</v>
      </c>
    </row>
    <row r="135" spans="1:29" s="14" customFormat="1" ht="15" customHeight="1" thickTop="1" thickBot="1" x14ac:dyDescent="0.3">
      <c r="A135" s="184" t="s">
        <v>339</v>
      </c>
      <c r="B135" s="336"/>
      <c r="C135" s="328"/>
      <c r="D135" s="252" t="s">
        <v>574</v>
      </c>
      <c r="E135" s="249" t="s">
        <v>476</v>
      </c>
      <c r="F135" s="249" t="s">
        <v>445</v>
      </c>
      <c r="G135" s="392"/>
      <c r="H135" s="343"/>
      <c r="I135" s="368"/>
      <c r="J135" s="368"/>
      <c r="K135" s="370"/>
      <c r="L135" s="405"/>
      <c r="M135" s="677"/>
      <c r="N135" s="403"/>
      <c r="O135" s="189" t="s">
        <v>379</v>
      </c>
      <c r="P135" s="399"/>
      <c r="Q135" s="356" t="s">
        <v>666</v>
      </c>
      <c r="R135" s="357"/>
      <c r="S135" s="357"/>
      <c r="T135" s="357"/>
      <c r="U135" s="357"/>
      <c r="V135" s="357"/>
      <c r="W135" s="357"/>
      <c r="X135" s="357"/>
      <c r="Y135" s="357"/>
      <c r="Z135" s="358"/>
      <c r="AA135" s="213"/>
      <c r="AB135" s="214"/>
      <c r="AC135" s="215"/>
    </row>
    <row r="136" spans="1:29" s="17" customFormat="1" ht="9" customHeight="1" thickTop="1" thickBot="1" x14ac:dyDescent="0.3">
      <c r="A136" s="67" t="s">
        <v>0</v>
      </c>
      <c r="B136" s="336"/>
      <c r="C136" s="328"/>
      <c r="D136" s="238" t="s">
        <v>437</v>
      </c>
      <c r="E136" s="285" t="s">
        <v>497</v>
      </c>
      <c r="F136" s="285" t="s">
        <v>608</v>
      </c>
      <c r="G136" s="255" t="s">
        <v>20</v>
      </c>
      <c r="H136" s="256" t="s">
        <v>581</v>
      </c>
      <c r="I136" s="284" t="s">
        <v>22</v>
      </c>
      <c r="J136" s="256" t="s">
        <v>603</v>
      </c>
      <c r="K136" s="256" t="s">
        <v>5</v>
      </c>
      <c r="L136" s="255" t="s">
        <v>582</v>
      </c>
      <c r="M136" s="383" t="s">
        <v>604</v>
      </c>
      <c r="N136" s="384"/>
      <c r="O136" s="384"/>
      <c r="P136" s="385"/>
      <c r="Q136" s="359"/>
      <c r="R136" s="360"/>
      <c r="S136" s="360"/>
      <c r="T136" s="360"/>
      <c r="U136" s="360"/>
      <c r="V136" s="360"/>
      <c r="W136" s="360"/>
      <c r="X136" s="360"/>
      <c r="Y136" s="360"/>
      <c r="Z136" s="361"/>
      <c r="AA136" s="221"/>
      <c r="AB136" s="222"/>
      <c r="AC136" s="223"/>
    </row>
    <row r="137" spans="1:29" s="14" customFormat="1" ht="15" customHeight="1" thickBot="1" x14ac:dyDescent="0.3">
      <c r="A137" s="18">
        <v>19</v>
      </c>
      <c r="B137" s="336"/>
      <c r="C137" s="328"/>
      <c r="D137" s="254" t="s">
        <v>575</v>
      </c>
      <c r="E137" s="322" t="s">
        <v>25</v>
      </c>
      <c r="F137" s="323"/>
      <c r="G137" s="333" t="s">
        <v>0</v>
      </c>
      <c r="H137" s="346" t="s">
        <v>0</v>
      </c>
      <c r="I137" s="348" t="s">
        <v>0</v>
      </c>
      <c r="J137" s="324" t="s">
        <v>362</v>
      </c>
      <c r="K137" s="326" t="str">
        <f>IF(S134=1,"Photo Needed",IF(S134=2,"24/7",IF(S134=3,"Has Photo","")))</f>
        <v>Photo Needed</v>
      </c>
      <c r="L137" s="371" t="s">
        <v>441</v>
      </c>
      <c r="M137" s="386"/>
      <c r="N137" s="387"/>
      <c r="O137" s="387"/>
      <c r="P137" s="388"/>
      <c r="Q137" s="359"/>
      <c r="R137" s="360"/>
      <c r="S137" s="360"/>
      <c r="T137" s="360"/>
      <c r="U137" s="360"/>
      <c r="V137" s="360"/>
      <c r="W137" s="360"/>
      <c r="X137" s="360"/>
      <c r="Y137" s="360"/>
      <c r="Z137" s="361"/>
      <c r="AA137" s="213"/>
      <c r="AB137" s="214"/>
      <c r="AC137" s="215"/>
    </row>
    <row r="138" spans="1:29" s="14" customFormat="1" ht="15" customHeight="1" thickTop="1" thickBot="1" x14ac:dyDescent="0.3">
      <c r="A138" s="239" t="str">
        <f>IF(AA134=1,"VERIFIED",IF(AB134=1,"CHECKED",IF(R134=1,"CHECK",IF(T134=1,"VERIFY","NOT SCHED"))))</f>
        <v>NOT SCHED</v>
      </c>
      <c r="B138" s="337"/>
      <c r="C138" s="329"/>
      <c r="D138" s="253" t="s">
        <v>60</v>
      </c>
      <c r="E138" s="246" t="s">
        <v>0</v>
      </c>
      <c r="F138" s="246" t="s">
        <v>0</v>
      </c>
      <c r="G138" s="334"/>
      <c r="H138" s="347"/>
      <c r="I138" s="349"/>
      <c r="J138" s="325"/>
      <c r="K138" s="327"/>
      <c r="L138" s="372"/>
      <c r="M138" s="389"/>
      <c r="N138" s="390"/>
      <c r="O138" s="390"/>
      <c r="P138" s="391"/>
      <c r="Q138" s="362"/>
      <c r="R138" s="363"/>
      <c r="S138" s="363"/>
      <c r="T138" s="363"/>
      <c r="U138" s="363"/>
      <c r="V138" s="363"/>
      <c r="W138" s="363"/>
      <c r="X138" s="363"/>
      <c r="Y138" s="363"/>
      <c r="Z138" s="364"/>
      <c r="AA138" s="213"/>
      <c r="AB138" s="214"/>
      <c r="AC138" s="215"/>
    </row>
    <row r="139" spans="1:29" s="46" customFormat="1" ht="4.9000000000000004" customHeight="1" thickTop="1" thickBot="1" x14ac:dyDescent="0.3">
      <c r="A139" s="28"/>
      <c r="B139" s="29"/>
      <c r="C139" s="30"/>
      <c r="D139" s="31"/>
      <c r="E139" s="247"/>
      <c r="F139" s="247"/>
      <c r="G139" s="33"/>
      <c r="H139" s="32"/>
      <c r="I139" s="34"/>
      <c r="J139" s="34"/>
      <c r="K139" s="35"/>
      <c r="L139" s="190"/>
      <c r="M139" s="36"/>
      <c r="N139" s="36"/>
      <c r="O139" s="36"/>
      <c r="P139" s="37"/>
      <c r="Q139" s="38"/>
      <c r="R139" s="39"/>
      <c r="S139" s="40"/>
      <c r="T139" s="41"/>
      <c r="U139" s="42"/>
      <c r="V139" s="43"/>
      <c r="W139" s="44"/>
      <c r="X139" s="44"/>
      <c r="Y139" s="44"/>
      <c r="Z139" s="45"/>
      <c r="AA139" s="224"/>
      <c r="AB139" s="39"/>
      <c r="AC139" s="225"/>
    </row>
    <row r="140" spans="1:29" s="16" customFormat="1" ht="9" customHeight="1" thickTop="1" thickBot="1" x14ac:dyDescent="0.3">
      <c r="A140" s="271" t="s">
        <v>580</v>
      </c>
      <c r="B140" s="272" t="s">
        <v>12</v>
      </c>
      <c r="C140" s="272"/>
      <c r="D140" s="272" t="s">
        <v>13</v>
      </c>
      <c r="E140" s="272" t="s">
        <v>14</v>
      </c>
      <c r="F140" s="272" t="s">
        <v>15</v>
      </c>
      <c r="G140" s="273" t="s">
        <v>16</v>
      </c>
      <c r="H140" s="273" t="s">
        <v>17</v>
      </c>
      <c r="I140" s="274" t="s">
        <v>21</v>
      </c>
      <c r="J140" s="275" t="s">
        <v>18</v>
      </c>
      <c r="K140" s="275" t="s">
        <v>19</v>
      </c>
      <c r="L140" s="276" t="s">
        <v>27</v>
      </c>
      <c r="M140" s="277" t="s">
        <v>23</v>
      </c>
      <c r="N140" s="277" t="s">
        <v>376</v>
      </c>
      <c r="O140" s="277" t="s">
        <v>377</v>
      </c>
      <c r="P140" s="274" t="s">
        <v>586</v>
      </c>
      <c r="Q140" s="279"/>
      <c r="R140" s="280"/>
      <c r="S140" s="280"/>
      <c r="T140" s="280"/>
      <c r="U140" s="281"/>
      <c r="V140" s="273"/>
      <c r="W140" s="273"/>
      <c r="X140" s="273"/>
      <c r="Y140" s="273"/>
      <c r="Z140" s="273"/>
      <c r="AA140" s="273" t="s">
        <v>583</v>
      </c>
      <c r="AB140" s="273" t="s">
        <v>584</v>
      </c>
      <c r="AC140" s="278" t="s">
        <v>585</v>
      </c>
    </row>
    <row r="141" spans="1:29" s="14" customFormat="1" ht="15" customHeight="1" thickTop="1" thickBot="1" x14ac:dyDescent="0.3">
      <c r="A141" s="25" t="s">
        <v>3</v>
      </c>
      <c r="B141" s="335" t="s">
        <v>267</v>
      </c>
      <c r="C141" s="328" t="s">
        <v>0</v>
      </c>
      <c r="D141" s="257" t="s">
        <v>573</v>
      </c>
      <c r="E141" s="283" t="s">
        <v>571</v>
      </c>
      <c r="F141" s="283" t="s">
        <v>387</v>
      </c>
      <c r="G141" s="346" t="s">
        <v>0</v>
      </c>
      <c r="H141" s="348" t="s">
        <v>0</v>
      </c>
      <c r="I141" s="367">
        <v>10</v>
      </c>
      <c r="J141" s="367">
        <v>1.4</v>
      </c>
      <c r="K141" s="369">
        <f>IF(I141=" "," ",(I141+$H$6-J141))</f>
        <v>9.4</v>
      </c>
      <c r="L141" s="404" t="s">
        <v>363</v>
      </c>
      <c r="M141" s="676">
        <v>2016</v>
      </c>
      <c r="N141" s="402" t="str">
        <f>IF(AA141=1,"VERIFIED",IF(AB141=1,"CHECKED",IF(R141=1,"CHECK",IF(T141=1,"VERIFY",IF(U141=1,"NEED APP","NOT SCHED")))))</f>
        <v>NOT SCHED</v>
      </c>
      <c r="O141" s="230" t="s">
        <v>378</v>
      </c>
      <c r="P141" s="398" t="s">
        <v>394</v>
      </c>
      <c r="Q141" s="27">
        <f>IF(A142=" "," ",1)</f>
        <v>1</v>
      </c>
      <c r="R141" s="206" t="s">
        <v>0</v>
      </c>
      <c r="S141" s="54" t="s">
        <v>0</v>
      </c>
      <c r="T141" s="195" t="s">
        <v>0</v>
      </c>
      <c r="U141" s="196" t="s">
        <v>0</v>
      </c>
      <c r="V141" s="50" t="s">
        <v>0</v>
      </c>
      <c r="W141" s="51" t="s">
        <v>0</v>
      </c>
      <c r="X141" s="52" t="s">
        <v>0</v>
      </c>
      <c r="Y141" s="52" t="s">
        <v>0</v>
      </c>
      <c r="Z141" s="53" t="s">
        <v>0</v>
      </c>
      <c r="AA141" s="219" t="s">
        <v>0</v>
      </c>
      <c r="AB141" s="206" t="s">
        <v>0</v>
      </c>
      <c r="AC141" s="220" t="s">
        <v>0</v>
      </c>
    </row>
    <row r="142" spans="1:29" s="14" customFormat="1" ht="15" customHeight="1" thickTop="1" thickBot="1" x14ac:dyDescent="0.3">
      <c r="A142" s="184" t="s">
        <v>265</v>
      </c>
      <c r="B142" s="336"/>
      <c r="C142" s="328"/>
      <c r="D142" s="252" t="s">
        <v>574</v>
      </c>
      <c r="E142" s="249" t="s">
        <v>571</v>
      </c>
      <c r="F142" s="249" t="s">
        <v>387</v>
      </c>
      <c r="G142" s="392"/>
      <c r="H142" s="343"/>
      <c r="I142" s="368"/>
      <c r="J142" s="368"/>
      <c r="K142" s="370"/>
      <c r="L142" s="405"/>
      <c r="M142" s="677"/>
      <c r="N142" s="403"/>
      <c r="O142" s="189" t="s">
        <v>379</v>
      </c>
      <c r="P142" s="399"/>
      <c r="Q142" s="356" t="s">
        <v>666</v>
      </c>
      <c r="R142" s="357"/>
      <c r="S142" s="357"/>
      <c r="T142" s="357"/>
      <c r="U142" s="357"/>
      <c r="V142" s="357"/>
      <c r="W142" s="357"/>
      <c r="X142" s="357"/>
      <c r="Y142" s="357"/>
      <c r="Z142" s="358"/>
      <c r="AA142" s="213"/>
      <c r="AB142" s="214"/>
      <c r="AC142" s="215"/>
    </row>
    <row r="143" spans="1:29" s="17" customFormat="1" ht="9" customHeight="1" thickTop="1" thickBot="1" x14ac:dyDescent="0.3">
      <c r="A143" s="181" t="s">
        <v>266</v>
      </c>
      <c r="B143" s="336"/>
      <c r="C143" s="328"/>
      <c r="D143" s="238" t="s">
        <v>437</v>
      </c>
      <c r="E143" s="285" t="s">
        <v>495</v>
      </c>
      <c r="F143" s="285" t="s">
        <v>496</v>
      </c>
      <c r="G143" s="255" t="s">
        <v>20</v>
      </c>
      <c r="H143" s="256" t="s">
        <v>581</v>
      </c>
      <c r="I143" s="284" t="s">
        <v>22</v>
      </c>
      <c r="J143" s="256" t="s">
        <v>603</v>
      </c>
      <c r="K143" s="256" t="s">
        <v>5</v>
      </c>
      <c r="L143" s="255" t="s">
        <v>582</v>
      </c>
      <c r="M143" s="383" t="s">
        <v>604</v>
      </c>
      <c r="N143" s="384"/>
      <c r="O143" s="384"/>
      <c r="P143" s="385"/>
      <c r="Q143" s="359"/>
      <c r="R143" s="360"/>
      <c r="S143" s="360"/>
      <c r="T143" s="360"/>
      <c r="U143" s="360"/>
      <c r="V143" s="360"/>
      <c r="W143" s="360"/>
      <c r="X143" s="360"/>
      <c r="Y143" s="360"/>
      <c r="Z143" s="361"/>
      <c r="AA143" s="221"/>
      <c r="AB143" s="222"/>
      <c r="AC143" s="223"/>
    </row>
    <row r="144" spans="1:29" s="14" customFormat="1" ht="15" customHeight="1" thickBot="1" x14ac:dyDescent="0.3">
      <c r="A144" s="18">
        <v>20</v>
      </c>
      <c r="B144" s="336"/>
      <c r="C144" s="328"/>
      <c r="D144" s="254" t="s">
        <v>575</v>
      </c>
      <c r="E144" s="322" t="s">
        <v>25</v>
      </c>
      <c r="F144" s="323"/>
      <c r="G144" s="333" t="s">
        <v>0</v>
      </c>
      <c r="H144" s="346" t="s">
        <v>0</v>
      </c>
      <c r="I144" s="348" t="s">
        <v>0</v>
      </c>
      <c r="J144" s="324" t="s">
        <v>362</v>
      </c>
      <c r="K144" s="439" t="s">
        <v>373</v>
      </c>
      <c r="L144" s="371" t="s">
        <v>441</v>
      </c>
      <c r="M144" s="386"/>
      <c r="N144" s="387"/>
      <c r="O144" s="387"/>
      <c r="P144" s="388"/>
      <c r="Q144" s="359"/>
      <c r="R144" s="360"/>
      <c r="S144" s="360"/>
      <c r="T144" s="360"/>
      <c r="U144" s="360"/>
      <c r="V144" s="360"/>
      <c r="W144" s="360"/>
      <c r="X144" s="360"/>
      <c r="Y144" s="360"/>
      <c r="Z144" s="361"/>
      <c r="AA144" s="213"/>
      <c r="AB144" s="214"/>
      <c r="AC144" s="215"/>
    </row>
    <row r="145" spans="1:29" s="14" customFormat="1" ht="15" customHeight="1" thickTop="1" thickBot="1" x14ac:dyDescent="0.3">
      <c r="A145" s="239" t="str">
        <f>IF(AA141=1,"VERIFIED",IF(AB141=1,"CHECKED",IF(R141=1,"CHECK",IF(T141=1,"VERIFY","NOT SCHED"))))</f>
        <v>NOT SCHED</v>
      </c>
      <c r="B145" s="337"/>
      <c r="C145" s="329"/>
      <c r="D145" s="253" t="s">
        <v>60</v>
      </c>
      <c r="E145" s="246" t="s">
        <v>0</v>
      </c>
      <c r="F145" s="246" t="s">
        <v>0</v>
      </c>
      <c r="G145" s="334"/>
      <c r="H145" s="347"/>
      <c r="I145" s="349"/>
      <c r="J145" s="325"/>
      <c r="K145" s="440"/>
      <c r="L145" s="372"/>
      <c r="M145" s="389"/>
      <c r="N145" s="390"/>
      <c r="O145" s="390"/>
      <c r="P145" s="391"/>
      <c r="Q145" s="362"/>
      <c r="R145" s="363"/>
      <c r="S145" s="363"/>
      <c r="T145" s="363"/>
      <c r="U145" s="363"/>
      <c r="V145" s="363"/>
      <c r="W145" s="363"/>
      <c r="X145" s="363"/>
      <c r="Y145" s="363"/>
      <c r="Z145" s="364"/>
      <c r="AA145" s="213"/>
      <c r="AB145" s="214"/>
      <c r="AC145" s="215"/>
    </row>
    <row r="146" spans="1:29" s="46" customFormat="1" ht="4.9000000000000004" customHeight="1" thickTop="1" thickBot="1" x14ac:dyDescent="0.3">
      <c r="A146" s="28"/>
      <c r="B146" s="29"/>
      <c r="C146" s="30"/>
      <c r="D146" s="31"/>
      <c r="E146" s="247"/>
      <c r="F146" s="247"/>
      <c r="G146" s="33"/>
      <c r="H146" s="32"/>
      <c r="I146" s="34"/>
      <c r="J146" s="34"/>
      <c r="K146" s="35"/>
      <c r="L146" s="190"/>
      <c r="M146" s="36"/>
      <c r="N146" s="36"/>
      <c r="O146" s="36"/>
      <c r="P146" s="37"/>
      <c r="Q146" s="38"/>
      <c r="R146" s="39"/>
      <c r="S146" s="40"/>
      <c r="T146" s="41"/>
      <c r="U146" s="42"/>
      <c r="V146" s="43"/>
      <c r="W146" s="44"/>
      <c r="X146" s="44"/>
      <c r="Y146" s="44"/>
      <c r="Z146" s="45"/>
      <c r="AA146" s="224"/>
      <c r="AB146" s="39"/>
      <c r="AC146" s="225"/>
    </row>
    <row r="147" spans="1:29" s="16" customFormat="1" ht="9" customHeight="1" thickTop="1" thickBot="1" x14ac:dyDescent="0.3">
      <c r="A147" s="271" t="s">
        <v>580</v>
      </c>
      <c r="B147" s="272" t="s">
        <v>12</v>
      </c>
      <c r="C147" s="272"/>
      <c r="D147" s="272" t="s">
        <v>13</v>
      </c>
      <c r="E147" s="272" t="s">
        <v>14</v>
      </c>
      <c r="F147" s="272" t="s">
        <v>15</v>
      </c>
      <c r="G147" s="273" t="s">
        <v>16</v>
      </c>
      <c r="H147" s="273" t="s">
        <v>17</v>
      </c>
      <c r="I147" s="274" t="s">
        <v>21</v>
      </c>
      <c r="J147" s="275" t="s">
        <v>18</v>
      </c>
      <c r="K147" s="275" t="s">
        <v>19</v>
      </c>
      <c r="L147" s="276" t="s">
        <v>27</v>
      </c>
      <c r="M147" s="277" t="s">
        <v>23</v>
      </c>
      <c r="N147" s="277" t="s">
        <v>376</v>
      </c>
      <c r="O147" s="277" t="s">
        <v>377</v>
      </c>
      <c r="P147" s="274" t="s">
        <v>586</v>
      </c>
      <c r="Q147" s="279"/>
      <c r="R147" s="280"/>
      <c r="S147" s="280"/>
      <c r="T147" s="280"/>
      <c r="U147" s="281"/>
      <c r="V147" s="273"/>
      <c r="W147" s="273"/>
      <c r="X147" s="273"/>
      <c r="Y147" s="273"/>
      <c r="Z147" s="273"/>
      <c r="AA147" s="273" t="s">
        <v>583</v>
      </c>
      <c r="AB147" s="273" t="s">
        <v>584</v>
      </c>
      <c r="AC147" s="278" t="s">
        <v>585</v>
      </c>
    </row>
    <row r="148" spans="1:29" s="14" customFormat="1" ht="15" customHeight="1" thickTop="1" thickBot="1" x14ac:dyDescent="0.3">
      <c r="A148" s="25" t="s">
        <v>3</v>
      </c>
      <c r="B148" s="335" t="s">
        <v>262</v>
      </c>
      <c r="C148" s="328" t="s">
        <v>0</v>
      </c>
      <c r="D148" s="257" t="s">
        <v>573</v>
      </c>
      <c r="E148" s="283" t="s">
        <v>477</v>
      </c>
      <c r="F148" s="283" t="s">
        <v>478</v>
      </c>
      <c r="G148" s="346" t="s">
        <v>0</v>
      </c>
      <c r="H148" s="348" t="s">
        <v>0</v>
      </c>
      <c r="I148" s="375">
        <v>10.1</v>
      </c>
      <c r="J148" s="375">
        <v>1.46</v>
      </c>
      <c r="K148" s="369">
        <f>IF(I148=" "," ",(I148+$H$6-J148))</f>
        <v>9.4400000000000013</v>
      </c>
      <c r="L148" s="404" t="s">
        <v>363</v>
      </c>
      <c r="M148" s="676">
        <v>2016</v>
      </c>
      <c r="N148" s="402" t="str">
        <f>IF(AA148=1,"VERIFIED",IF(AB148=1,"CHECKED",IF(R148=1,"RECHECK",IF(T148=1,"VERIFY",IF(U148=1,"NEED APP","NOT SCHED")))))</f>
        <v>NOT SCHED</v>
      </c>
      <c r="O148" s="230" t="s">
        <v>378</v>
      </c>
      <c r="P148" s="398" t="s">
        <v>361</v>
      </c>
      <c r="Q148" s="27">
        <f>IF(A149=" "," ",1)</f>
        <v>1</v>
      </c>
      <c r="R148" s="206" t="s">
        <v>0</v>
      </c>
      <c r="S148" s="54" t="s">
        <v>0</v>
      </c>
      <c r="T148" s="195" t="s">
        <v>0</v>
      </c>
      <c r="U148" s="196" t="s">
        <v>0</v>
      </c>
      <c r="V148" s="50" t="s">
        <v>0</v>
      </c>
      <c r="W148" s="51" t="s">
        <v>0</v>
      </c>
      <c r="X148" s="52" t="s">
        <v>0</v>
      </c>
      <c r="Y148" s="52" t="s">
        <v>0</v>
      </c>
      <c r="Z148" s="53" t="s">
        <v>0</v>
      </c>
      <c r="AA148" s="219" t="s">
        <v>0</v>
      </c>
      <c r="AB148" s="206" t="s">
        <v>0</v>
      </c>
      <c r="AC148" s="220" t="s">
        <v>0</v>
      </c>
    </row>
    <row r="149" spans="1:29" s="14" customFormat="1" ht="15" customHeight="1" thickTop="1" thickBot="1" x14ac:dyDescent="0.3">
      <c r="A149" s="184" t="s">
        <v>260</v>
      </c>
      <c r="B149" s="336"/>
      <c r="C149" s="328"/>
      <c r="D149" s="252" t="s">
        <v>574</v>
      </c>
      <c r="E149" s="249" t="s">
        <v>477</v>
      </c>
      <c r="F149" s="249" t="s">
        <v>478</v>
      </c>
      <c r="G149" s="392"/>
      <c r="H149" s="343"/>
      <c r="I149" s="376"/>
      <c r="J149" s="376"/>
      <c r="K149" s="370"/>
      <c r="L149" s="405"/>
      <c r="M149" s="677"/>
      <c r="N149" s="403"/>
      <c r="O149" s="189" t="s">
        <v>379</v>
      </c>
      <c r="P149" s="399"/>
      <c r="Q149" s="356" t="s">
        <v>666</v>
      </c>
      <c r="R149" s="357"/>
      <c r="S149" s="357"/>
      <c r="T149" s="357"/>
      <c r="U149" s="357"/>
      <c r="V149" s="357"/>
      <c r="W149" s="357"/>
      <c r="X149" s="357"/>
      <c r="Y149" s="357"/>
      <c r="Z149" s="358"/>
      <c r="AA149" s="213"/>
      <c r="AB149" s="214"/>
      <c r="AC149" s="215"/>
    </row>
    <row r="150" spans="1:29" s="17" customFormat="1" ht="9" customHeight="1" thickTop="1" thickBot="1" x14ac:dyDescent="0.3">
      <c r="A150" s="181" t="s">
        <v>261</v>
      </c>
      <c r="B150" s="336"/>
      <c r="C150" s="328"/>
      <c r="D150" s="238" t="s">
        <v>437</v>
      </c>
      <c r="E150" s="238" t="s">
        <v>493</v>
      </c>
      <c r="F150" s="238" t="s">
        <v>494</v>
      </c>
      <c r="G150" s="255" t="s">
        <v>20</v>
      </c>
      <c r="H150" s="256" t="s">
        <v>581</v>
      </c>
      <c r="I150" s="284" t="s">
        <v>22</v>
      </c>
      <c r="J150" s="256" t="s">
        <v>603</v>
      </c>
      <c r="K150" s="256" t="s">
        <v>5</v>
      </c>
      <c r="L150" s="255" t="s">
        <v>582</v>
      </c>
      <c r="M150" s="383" t="s">
        <v>604</v>
      </c>
      <c r="N150" s="384"/>
      <c r="O150" s="384"/>
      <c r="P150" s="385"/>
      <c r="Q150" s="359"/>
      <c r="R150" s="360"/>
      <c r="S150" s="360"/>
      <c r="T150" s="360"/>
      <c r="U150" s="360"/>
      <c r="V150" s="360"/>
      <c r="W150" s="360"/>
      <c r="X150" s="360"/>
      <c r="Y150" s="360"/>
      <c r="Z150" s="361"/>
      <c r="AA150" s="221"/>
      <c r="AB150" s="222"/>
      <c r="AC150" s="223"/>
    </row>
    <row r="151" spans="1:29" s="14" customFormat="1" ht="15" customHeight="1" thickBot="1" x14ac:dyDescent="0.3">
      <c r="A151" s="18">
        <f>A144+1</f>
        <v>21</v>
      </c>
      <c r="B151" s="336"/>
      <c r="C151" s="328"/>
      <c r="D151" s="254" t="s">
        <v>575</v>
      </c>
      <c r="E151" s="322" t="s">
        <v>25</v>
      </c>
      <c r="F151" s="323"/>
      <c r="G151" s="333" t="s">
        <v>0</v>
      </c>
      <c r="H151" s="346" t="s">
        <v>0</v>
      </c>
      <c r="I151" s="348" t="s">
        <v>0</v>
      </c>
      <c r="J151" s="324" t="s">
        <v>362</v>
      </c>
      <c r="K151" s="439" t="s">
        <v>373</v>
      </c>
      <c r="L151" s="371" t="s">
        <v>441</v>
      </c>
      <c r="M151" s="386"/>
      <c r="N151" s="387"/>
      <c r="O151" s="387"/>
      <c r="P151" s="388"/>
      <c r="Q151" s="359"/>
      <c r="R151" s="360"/>
      <c r="S151" s="360"/>
      <c r="T151" s="360"/>
      <c r="U151" s="360"/>
      <c r="V151" s="360"/>
      <c r="W151" s="360"/>
      <c r="X151" s="360"/>
      <c r="Y151" s="360"/>
      <c r="Z151" s="361"/>
      <c r="AA151" s="213"/>
      <c r="AB151" s="214"/>
      <c r="AC151" s="215"/>
    </row>
    <row r="152" spans="1:29" s="14" customFormat="1" ht="15" customHeight="1" thickTop="1" thickBot="1" x14ac:dyDescent="0.3">
      <c r="A152" s="239" t="str">
        <f>IF(AA148=1,"VERIFIED",IF(AB148=1,"CHECKED",IF(R148=1,"CHECK",IF(T148=1,"VERIFY","NOT SCHED"))))</f>
        <v>NOT SCHED</v>
      </c>
      <c r="B152" s="337"/>
      <c r="C152" s="329"/>
      <c r="D152" s="253" t="s">
        <v>60</v>
      </c>
      <c r="E152" s="246" t="s">
        <v>0</v>
      </c>
      <c r="F152" s="246" t="s">
        <v>0</v>
      </c>
      <c r="G152" s="334"/>
      <c r="H152" s="347"/>
      <c r="I152" s="349"/>
      <c r="J152" s="325"/>
      <c r="K152" s="440"/>
      <c r="L152" s="372"/>
      <c r="M152" s="389"/>
      <c r="N152" s="390"/>
      <c r="O152" s="390"/>
      <c r="P152" s="391"/>
      <c r="Q152" s="362"/>
      <c r="R152" s="363"/>
      <c r="S152" s="363"/>
      <c r="T152" s="363"/>
      <c r="U152" s="363"/>
      <c r="V152" s="363"/>
      <c r="W152" s="363"/>
      <c r="X152" s="363"/>
      <c r="Y152" s="363"/>
      <c r="Z152" s="364"/>
      <c r="AA152" s="213"/>
      <c r="AB152" s="214"/>
      <c r="AC152" s="215"/>
    </row>
    <row r="153" spans="1:29" s="46" customFormat="1" ht="4.9000000000000004" customHeight="1" thickTop="1" thickBot="1" x14ac:dyDescent="0.3">
      <c r="A153" s="28"/>
      <c r="B153" s="29"/>
      <c r="C153" s="30"/>
      <c r="D153" s="31"/>
      <c r="E153" s="247"/>
      <c r="F153" s="247"/>
      <c r="G153" s="33"/>
      <c r="H153" s="32"/>
      <c r="I153" s="34"/>
      <c r="J153" s="34"/>
      <c r="K153" s="35"/>
      <c r="L153" s="190"/>
      <c r="M153" s="36"/>
      <c r="N153" s="36"/>
      <c r="O153" s="36"/>
      <c r="P153" s="37"/>
      <c r="Q153" s="38"/>
      <c r="R153" s="39"/>
      <c r="S153" s="40"/>
      <c r="T153" s="41"/>
      <c r="U153" s="42"/>
      <c r="V153" s="43"/>
      <c r="W153" s="44"/>
      <c r="X153" s="44"/>
      <c r="Y153" s="44"/>
      <c r="Z153" s="45"/>
      <c r="AA153" s="224"/>
      <c r="AB153" s="39"/>
      <c r="AC153" s="225"/>
    </row>
    <row r="154" spans="1:29" s="16" customFormat="1" ht="9" customHeight="1" thickTop="1" thickBot="1" x14ac:dyDescent="0.3">
      <c r="A154" s="271" t="s">
        <v>580</v>
      </c>
      <c r="B154" s="272" t="s">
        <v>12</v>
      </c>
      <c r="C154" s="272"/>
      <c r="D154" s="272" t="s">
        <v>13</v>
      </c>
      <c r="E154" s="272" t="s">
        <v>14</v>
      </c>
      <c r="F154" s="272" t="s">
        <v>15</v>
      </c>
      <c r="G154" s="273" t="s">
        <v>16</v>
      </c>
      <c r="H154" s="273" t="s">
        <v>17</v>
      </c>
      <c r="I154" s="274" t="s">
        <v>21</v>
      </c>
      <c r="J154" s="275" t="s">
        <v>18</v>
      </c>
      <c r="K154" s="275" t="s">
        <v>19</v>
      </c>
      <c r="L154" s="276" t="s">
        <v>27</v>
      </c>
      <c r="M154" s="277" t="s">
        <v>23</v>
      </c>
      <c r="N154" s="277" t="s">
        <v>376</v>
      </c>
      <c r="O154" s="277" t="s">
        <v>377</v>
      </c>
      <c r="P154" s="274" t="s">
        <v>586</v>
      </c>
      <c r="Q154" s="279"/>
      <c r="R154" s="280"/>
      <c r="S154" s="280"/>
      <c r="T154" s="280"/>
      <c r="U154" s="281"/>
      <c r="V154" s="273"/>
      <c r="W154" s="273"/>
      <c r="X154" s="273"/>
      <c r="Y154" s="273"/>
      <c r="Z154" s="273"/>
      <c r="AA154" s="273" t="s">
        <v>583</v>
      </c>
      <c r="AB154" s="273" t="s">
        <v>584</v>
      </c>
      <c r="AC154" s="278" t="s">
        <v>585</v>
      </c>
    </row>
    <row r="155" spans="1:29" s="14" customFormat="1" ht="15" customHeight="1" thickTop="1" thickBot="1" x14ac:dyDescent="0.3">
      <c r="A155" s="25" t="s">
        <v>3</v>
      </c>
      <c r="B155" s="335" t="s">
        <v>257</v>
      </c>
      <c r="C155" s="328" t="s">
        <v>0</v>
      </c>
      <c r="D155" s="257" t="s">
        <v>573</v>
      </c>
      <c r="E155" s="283" t="s">
        <v>479</v>
      </c>
      <c r="F155" s="283" t="s">
        <v>480</v>
      </c>
      <c r="G155" s="346" t="s">
        <v>0</v>
      </c>
      <c r="H155" s="348" t="s">
        <v>0</v>
      </c>
      <c r="I155" s="375">
        <v>11.1</v>
      </c>
      <c r="J155" s="375">
        <v>1.46</v>
      </c>
      <c r="K155" s="369">
        <f>IF(I155=" "," ",(I155+$H$6-J155))</f>
        <v>10.440000000000001</v>
      </c>
      <c r="L155" s="404" t="s">
        <v>363</v>
      </c>
      <c r="M155" s="676">
        <v>2016</v>
      </c>
      <c r="N155" s="402" t="str">
        <f>IF(AA155=1,"VERIFIED",IF(AB155=1,"CHECKED",IF(R155=1,"RECHECK",IF(T155=1,"VERIFY",IF(U155=1,"NEED APP","NOT SCHED")))))</f>
        <v>NOT SCHED</v>
      </c>
      <c r="O155" s="230" t="s">
        <v>378</v>
      </c>
      <c r="P155" s="398" t="s">
        <v>364</v>
      </c>
      <c r="Q155" s="27">
        <f>IF(A156=" "," ",1)</f>
        <v>1</v>
      </c>
      <c r="R155" s="206" t="s">
        <v>0</v>
      </c>
      <c r="S155" s="54">
        <v>1</v>
      </c>
      <c r="T155" s="195" t="s">
        <v>0</v>
      </c>
      <c r="U155" s="196" t="s">
        <v>0</v>
      </c>
      <c r="V155" s="50" t="s">
        <v>0</v>
      </c>
      <c r="W155" s="51" t="s">
        <v>0</v>
      </c>
      <c r="X155" s="52" t="s">
        <v>0</v>
      </c>
      <c r="Y155" s="52" t="s">
        <v>0</v>
      </c>
      <c r="Z155" s="53" t="s">
        <v>0</v>
      </c>
      <c r="AA155" s="219" t="s">
        <v>0</v>
      </c>
      <c r="AB155" s="206" t="s">
        <v>0</v>
      </c>
      <c r="AC155" s="220" t="s">
        <v>0</v>
      </c>
    </row>
    <row r="156" spans="1:29" s="14" customFormat="1" ht="15" customHeight="1" thickTop="1" thickBot="1" x14ac:dyDescent="0.3">
      <c r="A156" s="184" t="s">
        <v>255</v>
      </c>
      <c r="B156" s="336"/>
      <c r="C156" s="328"/>
      <c r="D156" s="252" t="s">
        <v>574</v>
      </c>
      <c r="E156" s="249" t="s">
        <v>479</v>
      </c>
      <c r="F156" s="249" t="s">
        <v>480</v>
      </c>
      <c r="G156" s="392"/>
      <c r="H156" s="343"/>
      <c r="I156" s="376"/>
      <c r="J156" s="376"/>
      <c r="K156" s="370"/>
      <c r="L156" s="405"/>
      <c r="M156" s="677"/>
      <c r="N156" s="403"/>
      <c r="O156" s="189" t="s">
        <v>379</v>
      </c>
      <c r="P156" s="399"/>
      <c r="Q156" s="356" t="s">
        <v>666</v>
      </c>
      <c r="R156" s="357"/>
      <c r="S156" s="357"/>
      <c r="T156" s="357"/>
      <c r="U156" s="357"/>
      <c r="V156" s="357"/>
      <c r="W156" s="357"/>
      <c r="X156" s="357"/>
      <c r="Y156" s="357"/>
      <c r="Z156" s="358"/>
      <c r="AA156" s="213"/>
      <c r="AB156" s="214"/>
      <c r="AC156" s="215"/>
    </row>
    <row r="157" spans="1:29" s="17" customFormat="1" ht="9" customHeight="1" thickTop="1" thickBot="1" x14ac:dyDescent="0.3">
      <c r="A157" s="181" t="s">
        <v>256</v>
      </c>
      <c r="B157" s="336"/>
      <c r="C157" s="328"/>
      <c r="D157" s="238" t="s">
        <v>437</v>
      </c>
      <c r="E157" s="238" t="s">
        <v>609</v>
      </c>
      <c r="F157" s="238" t="s">
        <v>610</v>
      </c>
      <c r="G157" s="255" t="s">
        <v>20</v>
      </c>
      <c r="H157" s="256" t="s">
        <v>581</v>
      </c>
      <c r="I157" s="284" t="s">
        <v>22</v>
      </c>
      <c r="J157" s="256" t="s">
        <v>603</v>
      </c>
      <c r="K157" s="256" t="s">
        <v>5</v>
      </c>
      <c r="L157" s="255" t="s">
        <v>582</v>
      </c>
      <c r="M157" s="383" t="s">
        <v>604</v>
      </c>
      <c r="N157" s="384"/>
      <c r="O157" s="384"/>
      <c r="P157" s="385"/>
      <c r="Q157" s="359"/>
      <c r="R157" s="360"/>
      <c r="S157" s="360"/>
      <c r="T157" s="360"/>
      <c r="U157" s="360"/>
      <c r="V157" s="360"/>
      <c r="W157" s="360"/>
      <c r="X157" s="360"/>
      <c r="Y157" s="360"/>
      <c r="Z157" s="361"/>
      <c r="AA157" s="221"/>
      <c r="AB157" s="222"/>
      <c r="AC157" s="223"/>
    </row>
    <row r="158" spans="1:29" s="14" customFormat="1" ht="15" customHeight="1" thickBot="1" x14ac:dyDescent="0.3">
      <c r="A158" s="18">
        <f>A151+1</f>
        <v>22</v>
      </c>
      <c r="B158" s="336"/>
      <c r="C158" s="328"/>
      <c r="D158" s="254" t="s">
        <v>575</v>
      </c>
      <c r="E158" s="322" t="s">
        <v>25</v>
      </c>
      <c r="F158" s="323"/>
      <c r="G158" s="333" t="s">
        <v>0</v>
      </c>
      <c r="H158" s="346" t="s">
        <v>0</v>
      </c>
      <c r="I158" s="348"/>
      <c r="J158" s="324" t="s">
        <v>362</v>
      </c>
      <c r="K158" s="326" t="str">
        <f>IF(S155=1,"Photo Needed",IF(S155=2,"24/7",IF(S155=3,"Has Photo","")))</f>
        <v>Photo Needed</v>
      </c>
      <c r="L158" s="371" t="s">
        <v>441</v>
      </c>
      <c r="M158" s="386"/>
      <c r="N158" s="387"/>
      <c r="O158" s="387"/>
      <c r="P158" s="388"/>
      <c r="Q158" s="359"/>
      <c r="R158" s="360"/>
      <c r="S158" s="360"/>
      <c r="T158" s="360"/>
      <c r="U158" s="360"/>
      <c r="V158" s="360"/>
      <c r="W158" s="360"/>
      <c r="X158" s="360"/>
      <c r="Y158" s="360"/>
      <c r="Z158" s="361"/>
      <c r="AA158" s="213"/>
      <c r="AB158" s="214"/>
      <c r="AC158" s="215"/>
    </row>
    <row r="159" spans="1:29" s="14" customFormat="1" ht="15" customHeight="1" thickTop="1" thickBot="1" x14ac:dyDescent="0.3">
      <c r="A159" s="239" t="str">
        <f>IF(AA155=1,"VERIFIED",IF(AB155=1,"CHECKED",IF(R155=1,"CHECK",IF(T155=1,"VERIFY","NOT SCHED"))))</f>
        <v>NOT SCHED</v>
      </c>
      <c r="B159" s="337"/>
      <c r="C159" s="329"/>
      <c r="D159" s="253" t="s">
        <v>60</v>
      </c>
      <c r="E159" s="246" t="s">
        <v>0</v>
      </c>
      <c r="F159" s="246" t="s">
        <v>0</v>
      </c>
      <c r="G159" s="334"/>
      <c r="H159" s="347"/>
      <c r="I159" s="349"/>
      <c r="J159" s="325"/>
      <c r="K159" s="327"/>
      <c r="L159" s="372"/>
      <c r="M159" s="389"/>
      <c r="N159" s="390"/>
      <c r="O159" s="390"/>
      <c r="P159" s="391"/>
      <c r="Q159" s="362"/>
      <c r="R159" s="363"/>
      <c r="S159" s="363"/>
      <c r="T159" s="363"/>
      <c r="U159" s="363"/>
      <c r="V159" s="363"/>
      <c r="W159" s="363"/>
      <c r="X159" s="363"/>
      <c r="Y159" s="363"/>
      <c r="Z159" s="364"/>
      <c r="AA159" s="213"/>
      <c r="AB159" s="214"/>
      <c r="AC159" s="215"/>
    </row>
    <row r="160" spans="1:29" s="46" customFormat="1" ht="4.9000000000000004" customHeight="1" thickTop="1" thickBot="1" x14ac:dyDescent="0.3">
      <c r="A160" s="28"/>
      <c r="B160" s="29"/>
      <c r="C160" s="30"/>
      <c r="D160" s="31"/>
      <c r="E160" s="247"/>
      <c r="F160" s="247"/>
      <c r="G160" s="33"/>
      <c r="H160" s="32"/>
      <c r="I160" s="34"/>
      <c r="J160" s="34"/>
      <c r="K160" s="35"/>
      <c r="L160" s="190"/>
      <c r="M160" s="36"/>
      <c r="N160" s="36"/>
      <c r="O160" s="36"/>
      <c r="P160" s="37"/>
      <c r="Q160" s="38"/>
      <c r="R160" s="39"/>
      <c r="S160" s="40"/>
      <c r="T160" s="41"/>
      <c r="U160" s="42"/>
      <c r="V160" s="43"/>
      <c r="W160" s="44"/>
      <c r="X160" s="44"/>
      <c r="Y160" s="44"/>
      <c r="Z160" s="45"/>
      <c r="AA160" s="224"/>
      <c r="AB160" s="39"/>
      <c r="AC160" s="225"/>
    </row>
    <row r="161" spans="1:29" s="16" customFormat="1" ht="9" customHeight="1" thickTop="1" thickBot="1" x14ac:dyDescent="0.3">
      <c r="A161" s="271" t="s">
        <v>580</v>
      </c>
      <c r="B161" s="272" t="s">
        <v>12</v>
      </c>
      <c r="C161" s="272"/>
      <c r="D161" s="272" t="s">
        <v>13</v>
      </c>
      <c r="E161" s="272" t="s">
        <v>14</v>
      </c>
      <c r="F161" s="272" t="s">
        <v>15</v>
      </c>
      <c r="G161" s="273" t="s">
        <v>16</v>
      </c>
      <c r="H161" s="273" t="s">
        <v>17</v>
      </c>
      <c r="I161" s="274" t="s">
        <v>21</v>
      </c>
      <c r="J161" s="275" t="s">
        <v>18</v>
      </c>
      <c r="K161" s="275" t="s">
        <v>19</v>
      </c>
      <c r="L161" s="276" t="s">
        <v>27</v>
      </c>
      <c r="M161" s="277" t="s">
        <v>23</v>
      </c>
      <c r="N161" s="277" t="s">
        <v>376</v>
      </c>
      <c r="O161" s="277" t="s">
        <v>377</v>
      </c>
      <c r="P161" s="274" t="s">
        <v>586</v>
      </c>
      <c r="Q161" s="279"/>
      <c r="R161" s="280"/>
      <c r="S161" s="280"/>
      <c r="T161" s="280"/>
      <c r="U161" s="281"/>
      <c r="V161" s="273"/>
      <c r="W161" s="273"/>
      <c r="X161" s="273"/>
      <c r="Y161" s="273"/>
      <c r="Z161" s="273"/>
      <c r="AA161" s="273" t="s">
        <v>583</v>
      </c>
      <c r="AB161" s="273" t="s">
        <v>584</v>
      </c>
      <c r="AC161" s="278" t="s">
        <v>585</v>
      </c>
    </row>
    <row r="162" spans="1:29" s="14" customFormat="1" ht="15" customHeight="1" thickTop="1" thickBot="1" x14ac:dyDescent="0.3">
      <c r="A162" s="25" t="s">
        <v>3</v>
      </c>
      <c r="B162" s="335" t="s">
        <v>252</v>
      </c>
      <c r="C162" s="328" t="s">
        <v>0</v>
      </c>
      <c r="D162" s="257" t="s">
        <v>573</v>
      </c>
      <c r="E162" s="283" t="s">
        <v>481</v>
      </c>
      <c r="F162" s="283" t="s">
        <v>482</v>
      </c>
      <c r="G162" s="346" t="s">
        <v>0</v>
      </c>
      <c r="H162" s="348" t="s">
        <v>0</v>
      </c>
      <c r="I162" s="375">
        <v>8.5</v>
      </c>
      <c r="J162" s="375">
        <v>1.46</v>
      </c>
      <c r="K162" s="369">
        <f>IF(I162=" "," ",(I162+$H$6-J162))</f>
        <v>7.8400000000000007</v>
      </c>
      <c r="L162" s="404" t="s">
        <v>363</v>
      </c>
      <c r="M162" s="676">
        <v>2016</v>
      </c>
      <c r="N162" s="402" t="str">
        <f>IF(AA162=1,"VERIFIED",IF(AB162=1,"CHECKED",IF(R162=1,"RECHECK",IF(T162=1,"VERIFY",IF(U162=1,"NEED APP","NOT SCHED")))))</f>
        <v>NOT SCHED</v>
      </c>
      <c r="O162" s="230" t="s">
        <v>378</v>
      </c>
      <c r="P162" s="398" t="s">
        <v>361</v>
      </c>
      <c r="Q162" s="27">
        <f>IF(A163=" "," ",1)</f>
        <v>1</v>
      </c>
      <c r="R162" s="206" t="s">
        <v>0</v>
      </c>
      <c r="S162" s="54">
        <v>1</v>
      </c>
      <c r="T162" s="195" t="s">
        <v>0</v>
      </c>
      <c r="U162" s="196" t="s">
        <v>0</v>
      </c>
      <c r="V162" s="50" t="s">
        <v>0</v>
      </c>
      <c r="W162" s="51" t="s">
        <v>0</v>
      </c>
      <c r="X162" s="52" t="s">
        <v>0</v>
      </c>
      <c r="Y162" s="52" t="s">
        <v>0</v>
      </c>
      <c r="Z162" s="53" t="s">
        <v>0</v>
      </c>
      <c r="AA162" s="219" t="s">
        <v>0</v>
      </c>
      <c r="AB162" s="206" t="s">
        <v>0</v>
      </c>
      <c r="AC162" s="220" t="s">
        <v>0</v>
      </c>
    </row>
    <row r="163" spans="1:29" s="14" customFormat="1" ht="15" customHeight="1" thickTop="1" thickBot="1" x14ac:dyDescent="0.3">
      <c r="A163" s="184" t="s">
        <v>250</v>
      </c>
      <c r="B163" s="336"/>
      <c r="C163" s="328"/>
      <c r="D163" s="252" t="s">
        <v>574</v>
      </c>
      <c r="E163" s="249" t="s">
        <v>481</v>
      </c>
      <c r="F163" s="249" t="s">
        <v>482</v>
      </c>
      <c r="G163" s="392"/>
      <c r="H163" s="343"/>
      <c r="I163" s="376"/>
      <c r="J163" s="376"/>
      <c r="K163" s="370"/>
      <c r="L163" s="405"/>
      <c r="M163" s="677"/>
      <c r="N163" s="403"/>
      <c r="O163" s="189" t="s">
        <v>379</v>
      </c>
      <c r="P163" s="399"/>
      <c r="Q163" s="356" t="s">
        <v>666</v>
      </c>
      <c r="R163" s="357"/>
      <c r="S163" s="357"/>
      <c r="T163" s="357"/>
      <c r="U163" s="357"/>
      <c r="V163" s="357"/>
      <c r="W163" s="357"/>
      <c r="X163" s="357"/>
      <c r="Y163" s="357"/>
      <c r="Z163" s="358"/>
      <c r="AA163" s="213"/>
      <c r="AB163" s="214"/>
      <c r="AC163" s="215"/>
    </row>
    <row r="164" spans="1:29" s="17" customFormat="1" ht="9" customHeight="1" thickTop="1" thickBot="1" x14ac:dyDescent="0.3">
      <c r="A164" s="181" t="s">
        <v>251</v>
      </c>
      <c r="B164" s="336"/>
      <c r="C164" s="328"/>
      <c r="D164" s="238" t="s">
        <v>437</v>
      </c>
      <c r="E164" s="285" t="s">
        <v>491</v>
      </c>
      <c r="F164" s="285" t="s">
        <v>492</v>
      </c>
      <c r="G164" s="255" t="s">
        <v>20</v>
      </c>
      <c r="H164" s="256" t="s">
        <v>581</v>
      </c>
      <c r="I164" s="284" t="s">
        <v>22</v>
      </c>
      <c r="J164" s="256" t="s">
        <v>603</v>
      </c>
      <c r="K164" s="256" t="s">
        <v>5</v>
      </c>
      <c r="L164" s="255" t="s">
        <v>582</v>
      </c>
      <c r="M164" s="383" t="s">
        <v>604</v>
      </c>
      <c r="N164" s="384"/>
      <c r="O164" s="384"/>
      <c r="P164" s="385"/>
      <c r="Q164" s="359"/>
      <c r="R164" s="360"/>
      <c r="S164" s="360"/>
      <c r="T164" s="360"/>
      <c r="U164" s="360"/>
      <c r="V164" s="360"/>
      <c r="W164" s="360"/>
      <c r="X164" s="360"/>
      <c r="Y164" s="360"/>
      <c r="Z164" s="361"/>
      <c r="AA164" s="221"/>
      <c r="AB164" s="222"/>
      <c r="AC164" s="223"/>
    </row>
    <row r="165" spans="1:29" s="14" customFormat="1" ht="15" customHeight="1" thickBot="1" x14ac:dyDescent="0.3">
      <c r="A165" s="18">
        <f>A158+1</f>
        <v>23</v>
      </c>
      <c r="B165" s="336"/>
      <c r="C165" s="328"/>
      <c r="D165" s="254" t="s">
        <v>575</v>
      </c>
      <c r="E165" s="322" t="s">
        <v>25</v>
      </c>
      <c r="F165" s="323"/>
      <c r="G165" s="333" t="s">
        <v>0</v>
      </c>
      <c r="H165" s="346" t="s">
        <v>0</v>
      </c>
      <c r="I165" s="348" t="s">
        <v>0</v>
      </c>
      <c r="J165" s="324" t="s">
        <v>362</v>
      </c>
      <c r="K165" s="326" t="str">
        <f>IF(S162=1,"Photo Needed",IF(S162=2,"24/7",IF(S162=3,"Has Photo","")))</f>
        <v>Photo Needed</v>
      </c>
      <c r="L165" s="371" t="s">
        <v>441</v>
      </c>
      <c r="M165" s="386"/>
      <c r="N165" s="387"/>
      <c r="O165" s="387"/>
      <c r="P165" s="388"/>
      <c r="Q165" s="359"/>
      <c r="R165" s="360"/>
      <c r="S165" s="360"/>
      <c r="T165" s="360"/>
      <c r="U165" s="360"/>
      <c r="V165" s="360"/>
      <c r="W165" s="360"/>
      <c r="X165" s="360"/>
      <c r="Y165" s="360"/>
      <c r="Z165" s="361"/>
      <c r="AA165" s="213"/>
      <c r="AB165" s="214"/>
      <c r="AC165" s="215"/>
    </row>
    <row r="166" spans="1:29" s="14" customFormat="1" ht="15" customHeight="1" thickTop="1" thickBot="1" x14ac:dyDescent="0.3">
      <c r="A166" s="239" t="str">
        <f>IF(AA162=1,"VERIFIED",IF(AB162=1,"CHECKED",IF(R162=1,"CHECK",IF(T162=1,"VERIFY","NOT SCHED"))))</f>
        <v>NOT SCHED</v>
      </c>
      <c r="B166" s="337"/>
      <c r="C166" s="329"/>
      <c r="D166" s="253" t="s">
        <v>60</v>
      </c>
      <c r="E166" s="246" t="s">
        <v>0</v>
      </c>
      <c r="F166" s="246" t="s">
        <v>0</v>
      </c>
      <c r="G166" s="334"/>
      <c r="H166" s="347"/>
      <c r="I166" s="349"/>
      <c r="J166" s="325"/>
      <c r="K166" s="327"/>
      <c r="L166" s="372"/>
      <c r="M166" s="389"/>
      <c r="N166" s="390"/>
      <c r="O166" s="390"/>
      <c r="P166" s="391"/>
      <c r="Q166" s="362"/>
      <c r="R166" s="363"/>
      <c r="S166" s="363"/>
      <c r="T166" s="363"/>
      <c r="U166" s="363"/>
      <c r="V166" s="363"/>
      <c r="W166" s="363"/>
      <c r="X166" s="363"/>
      <c r="Y166" s="363"/>
      <c r="Z166" s="364"/>
      <c r="AA166" s="213"/>
      <c r="AB166" s="214"/>
      <c r="AC166" s="215"/>
    </row>
    <row r="167" spans="1:29" s="46" customFormat="1" ht="4.9000000000000004" customHeight="1" thickTop="1" thickBot="1" x14ac:dyDescent="0.3">
      <c r="A167" s="28"/>
      <c r="B167" s="29"/>
      <c r="C167" s="30"/>
      <c r="D167" s="31"/>
      <c r="E167" s="247"/>
      <c r="F167" s="247"/>
      <c r="G167" s="33"/>
      <c r="H167" s="32"/>
      <c r="I167" s="34"/>
      <c r="J167" s="34"/>
      <c r="K167" s="35"/>
      <c r="L167" s="190"/>
      <c r="M167" s="36"/>
      <c r="N167" s="36"/>
      <c r="O167" s="36"/>
      <c r="P167" s="37"/>
      <c r="Q167" s="38"/>
      <c r="R167" s="39"/>
      <c r="S167" s="40"/>
      <c r="T167" s="41"/>
      <c r="U167" s="42"/>
      <c r="V167" s="43"/>
      <c r="W167" s="44"/>
      <c r="X167" s="44"/>
      <c r="Y167" s="44"/>
      <c r="Z167" s="45"/>
      <c r="AA167" s="224"/>
      <c r="AB167" s="39"/>
      <c r="AC167" s="225"/>
    </row>
    <row r="168" spans="1:29" s="16" customFormat="1" ht="9" customHeight="1" thickTop="1" thickBot="1" x14ac:dyDescent="0.3">
      <c r="A168" s="271" t="s">
        <v>580</v>
      </c>
      <c r="B168" s="272" t="s">
        <v>12</v>
      </c>
      <c r="C168" s="272"/>
      <c r="D168" s="272" t="s">
        <v>13</v>
      </c>
      <c r="E168" s="272" t="s">
        <v>14</v>
      </c>
      <c r="F168" s="272" t="s">
        <v>15</v>
      </c>
      <c r="G168" s="273" t="s">
        <v>16</v>
      </c>
      <c r="H168" s="273" t="s">
        <v>17</v>
      </c>
      <c r="I168" s="274" t="s">
        <v>21</v>
      </c>
      <c r="J168" s="275" t="s">
        <v>18</v>
      </c>
      <c r="K168" s="275" t="s">
        <v>19</v>
      </c>
      <c r="L168" s="276" t="s">
        <v>27</v>
      </c>
      <c r="M168" s="277" t="s">
        <v>23</v>
      </c>
      <c r="N168" s="277" t="s">
        <v>376</v>
      </c>
      <c r="O168" s="277" t="s">
        <v>377</v>
      </c>
      <c r="P168" s="274" t="s">
        <v>586</v>
      </c>
      <c r="Q168" s="279"/>
      <c r="R168" s="280"/>
      <c r="S168" s="280"/>
      <c r="T168" s="280"/>
      <c r="U168" s="281"/>
      <c r="V168" s="273"/>
      <c r="W168" s="273"/>
      <c r="X168" s="273"/>
      <c r="Y168" s="273"/>
      <c r="Z168" s="273"/>
      <c r="AA168" s="273" t="s">
        <v>583</v>
      </c>
      <c r="AB168" s="273" t="s">
        <v>584</v>
      </c>
      <c r="AC168" s="278" t="s">
        <v>585</v>
      </c>
    </row>
    <row r="169" spans="1:29" s="14" customFormat="1" ht="15" customHeight="1" thickTop="1" thickBot="1" x14ac:dyDescent="0.3">
      <c r="A169" s="25" t="s">
        <v>3</v>
      </c>
      <c r="B169" s="335" t="s">
        <v>247</v>
      </c>
      <c r="C169" s="328" t="s">
        <v>0</v>
      </c>
      <c r="D169" s="257" t="s">
        <v>573</v>
      </c>
      <c r="E169" s="283" t="s">
        <v>483</v>
      </c>
      <c r="F169" s="283" t="s">
        <v>484</v>
      </c>
      <c r="G169" s="346" t="s">
        <v>0</v>
      </c>
      <c r="H169" s="348" t="s">
        <v>0</v>
      </c>
      <c r="I169" s="375">
        <v>9.9</v>
      </c>
      <c r="J169" s="375">
        <v>1.46</v>
      </c>
      <c r="K169" s="369">
        <f>IF(I169=" "," ",(I169+$H$6-J169))</f>
        <v>9.240000000000002</v>
      </c>
      <c r="L169" s="508" t="s">
        <v>363</v>
      </c>
      <c r="M169" s="676">
        <v>2016</v>
      </c>
      <c r="N169" s="402" t="str">
        <f>IF(AA169=1,"VERIFIED",IF(AB169=1,"CHECKED",IF(R169=1,"RECHECK",IF(T169=1,"VERIFY",IF(U169=1,"NEED APP","NOT SCHED")))))</f>
        <v>NOT SCHED</v>
      </c>
      <c r="O169" s="230" t="s">
        <v>378</v>
      </c>
      <c r="P169" s="398" t="s">
        <v>364</v>
      </c>
      <c r="Q169" s="27">
        <f>IF(A170=" "," ",1)</f>
        <v>1</v>
      </c>
      <c r="R169" s="206" t="s">
        <v>0</v>
      </c>
      <c r="S169" s="54">
        <v>1</v>
      </c>
      <c r="T169" s="195" t="s">
        <v>0</v>
      </c>
      <c r="U169" s="196" t="s">
        <v>0</v>
      </c>
      <c r="V169" s="50" t="s">
        <v>0</v>
      </c>
      <c r="W169" s="51" t="s">
        <v>0</v>
      </c>
      <c r="X169" s="52" t="s">
        <v>0</v>
      </c>
      <c r="Y169" s="52" t="s">
        <v>0</v>
      </c>
      <c r="Z169" s="53" t="s">
        <v>0</v>
      </c>
      <c r="AA169" s="219" t="s">
        <v>0</v>
      </c>
      <c r="AB169" s="206" t="s">
        <v>0</v>
      </c>
      <c r="AC169" s="220" t="s">
        <v>0</v>
      </c>
    </row>
    <row r="170" spans="1:29" s="14" customFormat="1" ht="15" customHeight="1" thickTop="1" thickBot="1" x14ac:dyDescent="0.3">
      <c r="A170" s="184" t="s">
        <v>245</v>
      </c>
      <c r="B170" s="336"/>
      <c r="C170" s="328"/>
      <c r="D170" s="252" t="s">
        <v>574</v>
      </c>
      <c r="E170" s="249" t="s">
        <v>483</v>
      </c>
      <c r="F170" s="249" t="s">
        <v>484</v>
      </c>
      <c r="G170" s="392"/>
      <c r="H170" s="343"/>
      <c r="I170" s="376"/>
      <c r="J170" s="376"/>
      <c r="K170" s="370"/>
      <c r="L170" s="509"/>
      <c r="M170" s="677"/>
      <c r="N170" s="403"/>
      <c r="O170" s="189" t="s">
        <v>379</v>
      </c>
      <c r="P170" s="399"/>
      <c r="Q170" s="356" t="s">
        <v>666</v>
      </c>
      <c r="R170" s="357"/>
      <c r="S170" s="357"/>
      <c r="T170" s="357"/>
      <c r="U170" s="357"/>
      <c r="V170" s="357"/>
      <c r="W170" s="357"/>
      <c r="X170" s="357"/>
      <c r="Y170" s="357"/>
      <c r="Z170" s="358"/>
      <c r="AA170" s="213"/>
      <c r="AB170" s="214"/>
      <c r="AC170" s="215"/>
    </row>
    <row r="171" spans="1:29" s="17" customFormat="1" ht="9" customHeight="1" thickTop="1" thickBot="1" x14ac:dyDescent="0.3">
      <c r="A171" s="181" t="s">
        <v>246</v>
      </c>
      <c r="B171" s="336"/>
      <c r="C171" s="328"/>
      <c r="D171" s="238" t="s">
        <v>437</v>
      </c>
      <c r="E171" s="285" t="s">
        <v>489</v>
      </c>
      <c r="F171" s="285" t="s">
        <v>490</v>
      </c>
      <c r="G171" s="255" t="s">
        <v>20</v>
      </c>
      <c r="H171" s="256" t="s">
        <v>581</v>
      </c>
      <c r="I171" s="284" t="s">
        <v>22</v>
      </c>
      <c r="J171" s="256" t="s">
        <v>603</v>
      </c>
      <c r="K171" s="256" t="s">
        <v>5</v>
      </c>
      <c r="L171" s="255" t="s">
        <v>582</v>
      </c>
      <c r="M171" s="383" t="s">
        <v>604</v>
      </c>
      <c r="N171" s="384"/>
      <c r="O171" s="384"/>
      <c r="P171" s="385"/>
      <c r="Q171" s="359"/>
      <c r="R171" s="360"/>
      <c r="S171" s="360"/>
      <c r="T171" s="360"/>
      <c r="U171" s="360"/>
      <c r="V171" s="360"/>
      <c r="W171" s="360"/>
      <c r="X171" s="360"/>
      <c r="Y171" s="360"/>
      <c r="Z171" s="361"/>
      <c r="AA171" s="221"/>
      <c r="AB171" s="222"/>
      <c r="AC171" s="223"/>
    </row>
    <row r="172" spans="1:29" s="14" customFormat="1" ht="15" customHeight="1" thickBot="1" x14ac:dyDescent="0.3">
      <c r="A172" s="18">
        <f>A165+1</f>
        <v>24</v>
      </c>
      <c r="B172" s="336"/>
      <c r="C172" s="328"/>
      <c r="D172" s="254" t="s">
        <v>575</v>
      </c>
      <c r="E172" s="322" t="s">
        <v>25</v>
      </c>
      <c r="F172" s="323"/>
      <c r="G172" s="333" t="s">
        <v>0</v>
      </c>
      <c r="H172" s="346" t="s">
        <v>0</v>
      </c>
      <c r="I172" s="348" t="s">
        <v>0</v>
      </c>
      <c r="J172" s="324" t="s">
        <v>362</v>
      </c>
      <c r="K172" s="326" t="str">
        <f>IF(S169=1,"Photo Needed",IF(S169=2,"24/7",IF(S169=3,"Has Photo","")))</f>
        <v>Photo Needed</v>
      </c>
      <c r="L172" s="371" t="s">
        <v>441</v>
      </c>
      <c r="M172" s="386"/>
      <c r="N172" s="387"/>
      <c r="O172" s="387"/>
      <c r="P172" s="388"/>
      <c r="Q172" s="359"/>
      <c r="R172" s="360"/>
      <c r="S172" s="360"/>
      <c r="T172" s="360"/>
      <c r="U172" s="360"/>
      <c r="V172" s="360"/>
      <c r="W172" s="360"/>
      <c r="X172" s="360"/>
      <c r="Y172" s="360"/>
      <c r="Z172" s="361"/>
      <c r="AA172" s="213"/>
      <c r="AB172" s="214"/>
      <c r="AC172" s="215"/>
    </row>
    <row r="173" spans="1:29" s="14" customFormat="1" ht="15" customHeight="1" thickTop="1" thickBot="1" x14ac:dyDescent="0.3">
      <c r="A173" s="239" t="str">
        <f>IF(AA169=1,"VERIFIED",IF(AB169=1,"CHECKED",IF(R169=1,"CHECK",IF(T169=1,"VERIFY","NOT SCHED"))))</f>
        <v>NOT SCHED</v>
      </c>
      <c r="B173" s="337"/>
      <c r="C173" s="329"/>
      <c r="D173" s="253" t="s">
        <v>60</v>
      </c>
      <c r="E173" s="246" t="s">
        <v>0</v>
      </c>
      <c r="F173" s="246" t="s">
        <v>0</v>
      </c>
      <c r="G173" s="334"/>
      <c r="H173" s="347"/>
      <c r="I173" s="349"/>
      <c r="J173" s="325"/>
      <c r="K173" s="327"/>
      <c r="L173" s="372"/>
      <c r="M173" s="389"/>
      <c r="N173" s="390"/>
      <c r="O173" s="390"/>
      <c r="P173" s="391"/>
      <c r="Q173" s="362"/>
      <c r="R173" s="363"/>
      <c r="S173" s="363"/>
      <c r="T173" s="363"/>
      <c r="U173" s="363"/>
      <c r="V173" s="363"/>
      <c r="W173" s="363"/>
      <c r="X173" s="363"/>
      <c r="Y173" s="363"/>
      <c r="Z173" s="364"/>
      <c r="AA173" s="213"/>
      <c r="AB173" s="214"/>
      <c r="AC173" s="215"/>
    </row>
    <row r="174" spans="1:29" s="14" customFormat="1" ht="62.25" customHeight="1" thickTop="1" thickBot="1" x14ac:dyDescent="0.3">
      <c r="A174" s="330" t="s">
        <v>655</v>
      </c>
      <c r="B174" s="331"/>
      <c r="C174" s="331"/>
      <c r="D174" s="331"/>
      <c r="E174" s="331"/>
      <c r="F174" s="331"/>
      <c r="G174" s="331"/>
      <c r="H174" s="331"/>
      <c r="I174" s="331"/>
      <c r="J174" s="331"/>
      <c r="K174" s="331"/>
      <c r="L174" s="331"/>
      <c r="M174" s="331"/>
      <c r="N174" s="331"/>
      <c r="O174" s="331"/>
      <c r="P174" s="332"/>
      <c r="Q174" s="522" t="str">
        <f>$L$2</f>
        <v>North / West Bays / Marstens Mills River</v>
      </c>
      <c r="R174" s="523"/>
      <c r="S174" s="523"/>
      <c r="T174" s="523"/>
      <c r="U174" s="523"/>
      <c r="V174" s="523"/>
      <c r="W174" s="523"/>
      <c r="X174" s="523"/>
      <c r="Y174" s="523"/>
      <c r="Z174" s="524"/>
      <c r="AA174" s="213"/>
      <c r="AB174" s="214"/>
      <c r="AC174" s="215"/>
    </row>
    <row r="175" spans="1:29" s="16" customFormat="1" ht="9" customHeight="1" thickTop="1" thickBot="1" x14ac:dyDescent="0.3">
      <c r="A175" s="271" t="s">
        <v>580</v>
      </c>
      <c r="B175" s="272" t="s">
        <v>12</v>
      </c>
      <c r="C175" s="272"/>
      <c r="D175" s="272" t="s">
        <v>13</v>
      </c>
      <c r="E175" s="272" t="s">
        <v>14</v>
      </c>
      <c r="F175" s="272" t="s">
        <v>15</v>
      </c>
      <c r="G175" s="273" t="s">
        <v>16</v>
      </c>
      <c r="H175" s="273" t="s">
        <v>17</v>
      </c>
      <c r="I175" s="274" t="s">
        <v>21</v>
      </c>
      <c r="J175" s="275" t="s">
        <v>18</v>
      </c>
      <c r="K175" s="275" t="s">
        <v>19</v>
      </c>
      <c r="L175" s="276" t="s">
        <v>27</v>
      </c>
      <c r="M175" s="277" t="s">
        <v>23</v>
      </c>
      <c r="N175" s="277" t="s">
        <v>376</v>
      </c>
      <c r="O175" s="277" t="s">
        <v>377</v>
      </c>
      <c r="P175" s="274" t="s">
        <v>586</v>
      </c>
      <c r="Q175" s="279"/>
      <c r="R175" s="280"/>
      <c r="S175" s="280"/>
      <c r="T175" s="280"/>
      <c r="U175" s="281"/>
      <c r="V175" s="273"/>
      <c r="W175" s="273"/>
      <c r="X175" s="273"/>
      <c r="Y175" s="273"/>
      <c r="Z175" s="273"/>
      <c r="AA175" s="273" t="s">
        <v>583</v>
      </c>
      <c r="AB175" s="273" t="s">
        <v>584</v>
      </c>
      <c r="AC175" s="278" t="s">
        <v>585</v>
      </c>
    </row>
    <row r="176" spans="1:29" s="14" customFormat="1" ht="15" customHeight="1" thickTop="1" thickBot="1" x14ac:dyDescent="0.3">
      <c r="A176" s="25" t="s">
        <v>3</v>
      </c>
      <c r="B176" s="335" t="s">
        <v>243</v>
      </c>
      <c r="C176" s="328" t="s">
        <v>0</v>
      </c>
      <c r="D176" s="257" t="s">
        <v>573</v>
      </c>
      <c r="E176" s="283" t="s">
        <v>485</v>
      </c>
      <c r="F176" s="283" t="s">
        <v>486</v>
      </c>
      <c r="G176" s="346" t="s">
        <v>0</v>
      </c>
      <c r="H176" s="348" t="s">
        <v>0</v>
      </c>
      <c r="I176" s="375">
        <v>8.3000000000000007</v>
      </c>
      <c r="J176" s="375">
        <v>1.4</v>
      </c>
      <c r="K176" s="369">
        <f>IF(I176=" "," ",(I176+$H$6-J176))</f>
        <v>7.7000000000000011</v>
      </c>
      <c r="L176" s="404" t="s">
        <v>363</v>
      </c>
      <c r="M176" s="676">
        <v>2016</v>
      </c>
      <c r="N176" s="402" t="str">
        <f>IF(AA176=1,"VERIFIED",IF(AB176=1,"CHECKED",IF(R176=1,"RECHECK",IF(T176=1,"VERIFY",IF(U176=1,"NEED APP","NOT SCHED")))))</f>
        <v>NOT SCHED</v>
      </c>
      <c r="O176" s="230" t="s">
        <v>378</v>
      </c>
      <c r="P176" s="398" t="s">
        <v>361</v>
      </c>
      <c r="Q176" s="27">
        <f>IF(A177=" "," ",1)</f>
        <v>1</v>
      </c>
      <c r="R176" s="206" t="s">
        <v>0</v>
      </c>
      <c r="S176" s="54">
        <v>1</v>
      </c>
      <c r="T176" s="195" t="s">
        <v>0</v>
      </c>
      <c r="U176" s="196" t="s">
        <v>0</v>
      </c>
      <c r="V176" s="50" t="s">
        <v>0</v>
      </c>
      <c r="W176" s="51" t="s">
        <v>0</v>
      </c>
      <c r="X176" s="52" t="s">
        <v>0</v>
      </c>
      <c r="Y176" s="52" t="s">
        <v>0</v>
      </c>
      <c r="Z176" s="53" t="s">
        <v>0</v>
      </c>
      <c r="AA176" s="219" t="s">
        <v>0</v>
      </c>
      <c r="AB176" s="206" t="s">
        <v>0</v>
      </c>
      <c r="AC176" s="220" t="s">
        <v>0</v>
      </c>
    </row>
    <row r="177" spans="1:29" s="14" customFormat="1" ht="15" customHeight="1" thickTop="1" thickBot="1" x14ac:dyDescent="0.3">
      <c r="A177" s="184" t="s">
        <v>241</v>
      </c>
      <c r="B177" s="336"/>
      <c r="C177" s="328"/>
      <c r="D177" s="252" t="s">
        <v>574</v>
      </c>
      <c r="E177" s="249" t="s">
        <v>485</v>
      </c>
      <c r="F177" s="249" t="s">
        <v>486</v>
      </c>
      <c r="G177" s="392"/>
      <c r="H177" s="343"/>
      <c r="I177" s="376"/>
      <c r="J177" s="376"/>
      <c r="K177" s="370"/>
      <c r="L177" s="405"/>
      <c r="M177" s="677"/>
      <c r="N177" s="403"/>
      <c r="O177" s="189" t="s">
        <v>379</v>
      </c>
      <c r="P177" s="399"/>
      <c r="Q177" s="356" t="s">
        <v>666</v>
      </c>
      <c r="R177" s="357"/>
      <c r="S177" s="357"/>
      <c r="T177" s="357"/>
      <c r="U177" s="357"/>
      <c r="V177" s="357"/>
      <c r="W177" s="357"/>
      <c r="X177" s="357"/>
      <c r="Y177" s="357"/>
      <c r="Z177" s="358"/>
      <c r="AA177" s="213"/>
      <c r="AB177" s="214"/>
      <c r="AC177" s="215"/>
    </row>
    <row r="178" spans="1:29" s="17" customFormat="1" ht="9" customHeight="1" thickTop="1" thickBot="1" x14ac:dyDescent="0.3">
      <c r="A178" s="181" t="s">
        <v>242</v>
      </c>
      <c r="B178" s="336"/>
      <c r="C178" s="328"/>
      <c r="D178" s="238" t="s">
        <v>437</v>
      </c>
      <c r="E178" s="288" t="s">
        <v>611</v>
      </c>
      <c r="F178" s="288" t="s">
        <v>488</v>
      </c>
      <c r="G178" s="255" t="s">
        <v>20</v>
      </c>
      <c r="H178" s="256" t="s">
        <v>581</v>
      </c>
      <c r="I178" s="284" t="s">
        <v>22</v>
      </c>
      <c r="J178" s="256" t="s">
        <v>603</v>
      </c>
      <c r="K178" s="256" t="s">
        <v>5</v>
      </c>
      <c r="L178" s="255" t="s">
        <v>582</v>
      </c>
      <c r="M178" s="383" t="s">
        <v>604</v>
      </c>
      <c r="N178" s="384"/>
      <c r="O178" s="384"/>
      <c r="P178" s="385"/>
      <c r="Q178" s="359"/>
      <c r="R178" s="360"/>
      <c r="S178" s="360"/>
      <c r="T178" s="360"/>
      <c r="U178" s="360"/>
      <c r="V178" s="360"/>
      <c r="W178" s="360"/>
      <c r="X178" s="360"/>
      <c r="Y178" s="360"/>
      <c r="Z178" s="361"/>
      <c r="AA178" s="221"/>
      <c r="AB178" s="222"/>
      <c r="AC178" s="223"/>
    </row>
    <row r="179" spans="1:29" s="14" customFormat="1" ht="15" customHeight="1" thickBot="1" x14ac:dyDescent="0.3">
      <c r="A179" s="18">
        <v>25</v>
      </c>
      <c r="B179" s="336"/>
      <c r="C179" s="328"/>
      <c r="D179" s="254" t="s">
        <v>575</v>
      </c>
      <c r="E179" s="322" t="s">
        <v>25</v>
      </c>
      <c r="F179" s="323"/>
      <c r="G179" s="333" t="s">
        <v>0</v>
      </c>
      <c r="H179" s="346" t="s">
        <v>0</v>
      </c>
      <c r="I179" s="348" t="s">
        <v>0</v>
      </c>
      <c r="J179" s="324" t="s">
        <v>362</v>
      </c>
      <c r="K179" s="326" t="str">
        <f>IF(S176=1,"Photo Needed",IF(S176=2,"24/7",IF(S176=3,"Has Photo","")))</f>
        <v>Photo Needed</v>
      </c>
      <c r="L179" s="371" t="s">
        <v>441</v>
      </c>
      <c r="M179" s="386"/>
      <c r="N179" s="387"/>
      <c r="O179" s="387"/>
      <c r="P179" s="388"/>
      <c r="Q179" s="359"/>
      <c r="R179" s="360"/>
      <c r="S179" s="360"/>
      <c r="T179" s="360"/>
      <c r="U179" s="360"/>
      <c r="V179" s="360"/>
      <c r="W179" s="360"/>
      <c r="X179" s="360"/>
      <c r="Y179" s="360"/>
      <c r="Z179" s="361"/>
      <c r="AA179" s="213"/>
      <c r="AB179" s="214"/>
      <c r="AC179" s="215"/>
    </row>
    <row r="180" spans="1:29" s="14" customFormat="1" ht="15" customHeight="1" thickTop="1" thickBot="1" x14ac:dyDescent="0.3">
      <c r="A180" s="239" t="str">
        <f>IF(AA176=1,"VERIFIED",IF(AB176=1,"CHECKED",IF(R176=1,"CHECK",IF(T176=1,"VERIFY","NOT SCHED"))))</f>
        <v>NOT SCHED</v>
      </c>
      <c r="B180" s="337"/>
      <c r="C180" s="329"/>
      <c r="D180" s="253" t="s">
        <v>60</v>
      </c>
      <c r="E180" s="246" t="s">
        <v>0</v>
      </c>
      <c r="F180" s="246" t="s">
        <v>0</v>
      </c>
      <c r="G180" s="334"/>
      <c r="H180" s="347"/>
      <c r="I180" s="349"/>
      <c r="J180" s="325"/>
      <c r="K180" s="327"/>
      <c r="L180" s="372"/>
      <c r="M180" s="389"/>
      <c r="N180" s="390"/>
      <c r="O180" s="390"/>
      <c r="P180" s="391"/>
      <c r="Q180" s="362"/>
      <c r="R180" s="363"/>
      <c r="S180" s="363"/>
      <c r="T180" s="363"/>
      <c r="U180" s="363"/>
      <c r="V180" s="363"/>
      <c r="W180" s="363"/>
      <c r="X180" s="363"/>
      <c r="Y180" s="363"/>
      <c r="Z180" s="364"/>
      <c r="AA180" s="213"/>
      <c r="AB180" s="214"/>
      <c r="AC180" s="215"/>
    </row>
    <row r="181" spans="1:29" s="46" customFormat="1" ht="4.9000000000000004" customHeight="1" thickTop="1" thickBot="1" x14ac:dyDescent="0.3">
      <c r="A181" s="28"/>
      <c r="B181" s="29"/>
      <c r="C181" s="30"/>
      <c r="D181" s="31"/>
      <c r="E181" s="247"/>
      <c r="F181" s="247"/>
      <c r="G181" s="33"/>
      <c r="H181" s="32"/>
      <c r="I181" s="34"/>
      <c r="J181" s="34"/>
      <c r="K181" s="35"/>
      <c r="L181" s="190"/>
      <c r="M181" s="36"/>
      <c r="N181" s="36"/>
      <c r="O181" s="36"/>
      <c r="P181" s="37"/>
      <c r="Q181" s="38"/>
      <c r="R181" s="39"/>
      <c r="S181" s="40"/>
      <c r="T181" s="41"/>
      <c r="U181" s="42"/>
      <c r="V181" s="43"/>
      <c r="W181" s="44"/>
      <c r="X181" s="44"/>
      <c r="Y181" s="44"/>
      <c r="Z181" s="45"/>
      <c r="AA181" s="224"/>
      <c r="AB181" s="39"/>
      <c r="AC181" s="225"/>
    </row>
    <row r="182" spans="1:29" s="16" customFormat="1" ht="9" customHeight="1" thickTop="1" thickBot="1" x14ac:dyDescent="0.3">
      <c r="A182" s="271" t="s">
        <v>580</v>
      </c>
      <c r="B182" s="272" t="s">
        <v>12</v>
      </c>
      <c r="C182" s="272"/>
      <c r="D182" s="272" t="s">
        <v>13</v>
      </c>
      <c r="E182" s="272" t="s">
        <v>14</v>
      </c>
      <c r="F182" s="272" t="s">
        <v>15</v>
      </c>
      <c r="G182" s="273" t="s">
        <v>16</v>
      </c>
      <c r="H182" s="273" t="s">
        <v>17</v>
      </c>
      <c r="I182" s="274" t="s">
        <v>21</v>
      </c>
      <c r="J182" s="275" t="s">
        <v>18</v>
      </c>
      <c r="K182" s="275" t="s">
        <v>19</v>
      </c>
      <c r="L182" s="276" t="s">
        <v>27</v>
      </c>
      <c r="M182" s="277" t="s">
        <v>23</v>
      </c>
      <c r="N182" s="277" t="s">
        <v>376</v>
      </c>
      <c r="O182" s="277" t="s">
        <v>377</v>
      </c>
      <c r="P182" s="274" t="s">
        <v>586</v>
      </c>
      <c r="Q182" s="279"/>
      <c r="R182" s="280"/>
      <c r="S182" s="280"/>
      <c r="T182" s="280"/>
      <c r="U182" s="281"/>
      <c r="V182" s="273"/>
      <c r="W182" s="273"/>
      <c r="X182" s="273"/>
      <c r="Y182" s="273"/>
      <c r="Z182" s="273"/>
      <c r="AA182" s="273" t="s">
        <v>583</v>
      </c>
      <c r="AB182" s="273" t="s">
        <v>584</v>
      </c>
      <c r="AC182" s="278" t="s">
        <v>585</v>
      </c>
    </row>
    <row r="183" spans="1:29" s="14" customFormat="1" ht="15" customHeight="1" thickTop="1" thickBot="1" x14ac:dyDescent="0.3">
      <c r="A183" s="25" t="s">
        <v>3</v>
      </c>
      <c r="B183" s="335" t="s">
        <v>238</v>
      </c>
      <c r="C183" s="328" t="s">
        <v>0</v>
      </c>
      <c r="D183" s="257" t="s">
        <v>573</v>
      </c>
      <c r="E183" s="283" t="s">
        <v>508</v>
      </c>
      <c r="F183" s="283" t="s">
        <v>509</v>
      </c>
      <c r="G183" s="346" t="s">
        <v>0</v>
      </c>
      <c r="H183" s="348" t="s">
        <v>0</v>
      </c>
      <c r="I183" s="375">
        <v>10.5</v>
      </c>
      <c r="J183" s="375">
        <v>1.5</v>
      </c>
      <c r="K183" s="369">
        <f>IF(I183=" "," ",(I183+$H$6-J183))</f>
        <v>9.8000000000000007</v>
      </c>
      <c r="L183" s="508" t="s">
        <v>363</v>
      </c>
      <c r="M183" s="676">
        <v>2016</v>
      </c>
      <c r="N183" s="402" t="str">
        <f>IF(AA183=1,"VERIFIED",IF(AB183=1,"CHECKED",IF(R183=1,"RECHECK",IF(T183=1,"VERIFY",IF(U183=1,"NEED APP","NOT SCHED")))))</f>
        <v>NOT SCHED</v>
      </c>
      <c r="O183" s="230" t="s">
        <v>378</v>
      </c>
      <c r="P183" s="398" t="s">
        <v>364</v>
      </c>
      <c r="Q183" s="27">
        <f>IF(A184=" "," ",1)</f>
        <v>1</v>
      </c>
      <c r="R183" s="206" t="s">
        <v>0</v>
      </c>
      <c r="S183" s="54">
        <v>1</v>
      </c>
      <c r="T183" s="195" t="s">
        <v>0</v>
      </c>
      <c r="U183" s="196" t="s">
        <v>0</v>
      </c>
      <c r="V183" s="50" t="s">
        <v>0</v>
      </c>
      <c r="W183" s="51" t="s">
        <v>0</v>
      </c>
      <c r="X183" s="52" t="s">
        <v>0</v>
      </c>
      <c r="Y183" s="52" t="s">
        <v>0</v>
      </c>
      <c r="Z183" s="53" t="s">
        <v>0</v>
      </c>
      <c r="AA183" s="219" t="s">
        <v>0</v>
      </c>
      <c r="AB183" s="206" t="s">
        <v>0</v>
      </c>
      <c r="AC183" s="220" t="s">
        <v>0</v>
      </c>
    </row>
    <row r="184" spans="1:29" s="14" customFormat="1" ht="15" customHeight="1" thickTop="1" thickBot="1" x14ac:dyDescent="0.3">
      <c r="A184" s="184" t="s">
        <v>236</v>
      </c>
      <c r="B184" s="336"/>
      <c r="C184" s="328"/>
      <c r="D184" s="252" t="s">
        <v>574</v>
      </c>
      <c r="E184" s="249" t="s">
        <v>508</v>
      </c>
      <c r="F184" s="249" t="s">
        <v>509</v>
      </c>
      <c r="G184" s="392"/>
      <c r="H184" s="343"/>
      <c r="I184" s="376"/>
      <c r="J184" s="376"/>
      <c r="K184" s="370"/>
      <c r="L184" s="509"/>
      <c r="M184" s="677"/>
      <c r="N184" s="403"/>
      <c r="O184" s="189" t="s">
        <v>379</v>
      </c>
      <c r="P184" s="399"/>
      <c r="Q184" s="356" t="s">
        <v>666</v>
      </c>
      <c r="R184" s="357"/>
      <c r="S184" s="357"/>
      <c r="T184" s="357"/>
      <c r="U184" s="357"/>
      <c r="V184" s="357"/>
      <c r="W184" s="357"/>
      <c r="X184" s="357"/>
      <c r="Y184" s="357"/>
      <c r="Z184" s="358"/>
      <c r="AA184" s="213"/>
      <c r="AB184" s="214"/>
      <c r="AC184" s="215"/>
    </row>
    <row r="185" spans="1:29" s="17" customFormat="1" ht="9" customHeight="1" thickTop="1" thickBot="1" x14ac:dyDescent="0.3">
      <c r="A185" s="181" t="s">
        <v>237</v>
      </c>
      <c r="B185" s="336"/>
      <c r="C185" s="328"/>
      <c r="D185" s="238" t="s">
        <v>437</v>
      </c>
      <c r="E185" s="285" t="s">
        <v>612</v>
      </c>
      <c r="F185" s="285" t="s">
        <v>613</v>
      </c>
      <c r="G185" s="255" t="s">
        <v>20</v>
      </c>
      <c r="H185" s="256" t="s">
        <v>581</v>
      </c>
      <c r="I185" s="284" t="s">
        <v>22</v>
      </c>
      <c r="J185" s="256" t="s">
        <v>603</v>
      </c>
      <c r="K185" s="256" t="s">
        <v>5</v>
      </c>
      <c r="L185" s="255" t="s">
        <v>582</v>
      </c>
      <c r="M185" s="383" t="s">
        <v>604</v>
      </c>
      <c r="N185" s="384"/>
      <c r="O185" s="384"/>
      <c r="P185" s="385"/>
      <c r="Q185" s="359"/>
      <c r="R185" s="360"/>
      <c r="S185" s="360"/>
      <c r="T185" s="360"/>
      <c r="U185" s="360"/>
      <c r="V185" s="360"/>
      <c r="W185" s="360"/>
      <c r="X185" s="360"/>
      <c r="Y185" s="360"/>
      <c r="Z185" s="361"/>
      <c r="AA185" s="221"/>
      <c r="AB185" s="222"/>
      <c r="AC185" s="223"/>
    </row>
    <row r="186" spans="1:29" s="14" customFormat="1" ht="15" customHeight="1" thickBot="1" x14ac:dyDescent="0.3">
      <c r="A186" s="18">
        <v>26</v>
      </c>
      <c r="B186" s="336"/>
      <c r="C186" s="328"/>
      <c r="D186" s="254" t="s">
        <v>575</v>
      </c>
      <c r="E186" s="322" t="s">
        <v>25</v>
      </c>
      <c r="F186" s="323"/>
      <c r="G186" s="333" t="s">
        <v>0</v>
      </c>
      <c r="H186" s="346" t="s">
        <v>0</v>
      </c>
      <c r="I186" s="348" t="s">
        <v>0</v>
      </c>
      <c r="J186" s="324" t="s">
        <v>362</v>
      </c>
      <c r="K186" s="326" t="str">
        <f>IF(S183=1,"Photo Needed",IF(S183=2,"24/7",IF(S183=3,"Has Photo","")))</f>
        <v>Photo Needed</v>
      </c>
      <c r="L186" s="371" t="s">
        <v>441</v>
      </c>
      <c r="M186" s="386"/>
      <c r="N186" s="387"/>
      <c r="O186" s="387"/>
      <c r="P186" s="388"/>
      <c r="Q186" s="359"/>
      <c r="R186" s="360"/>
      <c r="S186" s="360"/>
      <c r="T186" s="360"/>
      <c r="U186" s="360"/>
      <c r="V186" s="360"/>
      <c r="W186" s="360"/>
      <c r="X186" s="360"/>
      <c r="Y186" s="360"/>
      <c r="Z186" s="361"/>
      <c r="AA186" s="213"/>
      <c r="AB186" s="214"/>
      <c r="AC186" s="215"/>
    </row>
    <row r="187" spans="1:29" s="14" customFormat="1" ht="15" customHeight="1" thickTop="1" thickBot="1" x14ac:dyDescent="0.3">
      <c r="A187" s="239" t="str">
        <f>IF(AA183=1,"VERIFIED",IF(AB183=1,"CHECKED",IF(R183=1,"CHECK",IF(T183=1,"VERIFY","NOT SCHED"))))</f>
        <v>NOT SCHED</v>
      </c>
      <c r="B187" s="337"/>
      <c r="C187" s="329"/>
      <c r="D187" s="253" t="s">
        <v>60</v>
      </c>
      <c r="E187" s="246" t="s">
        <v>0</v>
      </c>
      <c r="F187" s="246" t="s">
        <v>0</v>
      </c>
      <c r="G187" s="334"/>
      <c r="H187" s="347"/>
      <c r="I187" s="349"/>
      <c r="J187" s="325"/>
      <c r="K187" s="327"/>
      <c r="L187" s="372"/>
      <c r="M187" s="389"/>
      <c r="N187" s="390"/>
      <c r="O187" s="390"/>
      <c r="P187" s="391"/>
      <c r="Q187" s="362"/>
      <c r="R187" s="363"/>
      <c r="S187" s="363"/>
      <c r="T187" s="363"/>
      <c r="U187" s="363"/>
      <c r="V187" s="363"/>
      <c r="W187" s="363"/>
      <c r="X187" s="363"/>
      <c r="Y187" s="363"/>
      <c r="Z187" s="364"/>
      <c r="AA187" s="213"/>
      <c r="AB187" s="214"/>
      <c r="AC187" s="215"/>
    </row>
    <row r="188" spans="1:29" s="46" customFormat="1" ht="4.9000000000000004" customHeight="1" thickTop="1" thickBot="1" x14ac:dyDescent="0.3">
      <c r="A188" s="28"/>
      <c r="B188" s="29"/>
      <c r="C188" s="30"/>
      <c r="D188" s="31"/>
      <c r="E188" s="247"/>
      <c r="F188" s="247"/>
      <c r="G188" s="33"/>
      <c r="H188" s="32"/>
      <c r="I188" s="34"/>
      <c r="J188" s="34"/>
      <c r="K188" s="35"/>
      <c r="L188" s="190"/>
      <c r="M188" s="36"/>
      <c r="N188" s="36"/>
      <c r="O188" s="36"/>
      <c r="P188" s="37"/>
      <c r="Q188" s="38"/>
      <c r="R188" s="39"/>
      <c r="S188" s="40"/>
      <c r="T188" s="41"/>
      <c r="U188" s="42"/>
      <c r="V188" s="43"/>
      <c r="W188" s="44"/>
      <c r="X188" s="44"/>
      <c r="Y188" s="44"/>
      <c r="Z188" s="45"/>
      <c r="AA188" s="224"/>
      <c r="AB188" s="39"/>
      <c r="AC188" s="225"/>
    </row>
    <row r="189" spans="1:29" s="16" customFormat="1" ht="9" customHeight="1" thickTop="1" thickBot="1" x14ac:dyDescent="0.3">
      <c r="A189" s="271" t="s">
        <v>580</v>
      </c>
      <c r="B189" s="272" t="s">
        <v>12</v>
      </c>
      <c r="C189" s="272"/>
      <c r="D189" s="272" t="s">
        <v>13</v>
      </c>
      <c r="E189" s="272" t="s">
        <v>14</v>
      </c>
      <c r="F189" s="272" t="s">
        <v>15</v>
      </c>
      <c r="G189" s="273" t="s">
        <v>16</v>
      </c>
      <c r="H189" s="273" t="s">
        <v>17</v>
      </c>
      <c r="I189" s="274" t="s">
        <v>21</v>
      </c>
      <c r="J189" s="275" t="s">
        <v>18</v>
      </c>
      <c r="K189" s="275" t="s">
        <v>19</v>
      </c>
      <c r="L189" s="276" t="s">
        <v>27</v>
      </c>
      <c r="M189" s="277" t="s">
        <v>23</v>
      </c>
      <c r="N189" s="277" t="s">
        <v>376</v>
      </c>
      <c r="O189" s="277" t="s">
        <v>377</v>
      </c>
      <c r="P189" s="274" t="s">
        <v>586</v>
      </c>
      <c r="Q189" s="279"/>
      <c r="R189" s="280"/>
      <c r="S189" s="280"/>
      <c r="T189" s="280"/>
      <c r="U189" s="281"/>
      <c r="V189" s="273"/>
      <c r="W189" s="273"/>
      <c r="X189" s="273"/>
      <c r="Y189" s="273"/>
      <c r="Z189" s="273"/>
      <c r="AA189" s="273" t="s">
        <v>583</v>
      </c>
      <c r="AB189" s="273" t="s">
        <v>584</v>
      </c>
      <c r="AC189" s="278" t="s">
        <v>585</v>
      </c>
    </row>
    <row r="190" spans="1:29" s="14" customFormat="1" ht="15" customHeight="1" thickTop="1" thickBot="1" x14ac:dyDescent="0.3">
      <c r="A190" s="25" t="s">
        <v>3</v>
      </c>
      <c r="B190" s="335" t="s">
        <v>233</v>
      </c>
      <c r="C190" s="328" t="s">
        <v>0</v>
      </c>
      <c r="D190" s="257" t="s">
        <v>573</v>
      </c>
      <c r="E190" s="283" t="s">
        <v>485</v>
      </c>
      <c r="F190" s="283" t="s">
        <v>510</v>
      </c>
      <c r="G190" s="346" t="s">
        <v>0</v>
      </c>
      <c r="H190" s="348" t="s">
        <v>0</v>
      </c>
      <c r="I190" s="367">
        <v>9.6999999999999993</v>
      </c>
      <c r="J190" s="367">
        <v>1.6</v>
      </c>
      <c r="K190" s="369">
        <f>IF(I190=" "," ",(I190+$H$6-J190))</f>
        <v>8.9</v>
      </c>
      <c r="L190" s="404" t="s">
        <v>363</v>
      </c>
      <c r="M190" s="676">
        <v>2016</v>
      </c>
      <c r="N190" s="402" t="str">
        <f>IF(AA190=1,"VERIFIED",IF(AB190=1,"CHECKED",IF(R190=1,"CHECK",IF(T190=1,"VERIFY",IF(U190=1,"NEED APP","NOT SCHED")))))</f>
        <v>NOT SCHED</v>
      </c>
      <c r="O190" s="230" t="s">
        <v>378</v>
      </c>
      <c r="P190" s="398" t="s">
        <v>361</v>
      </c>
      <c r="Q190" s="27">
        <f>IF(A191=" "," ",1)</f>
        <v>1</v>
      </c>
      <c r="R190" s="206" t="s">
        <v>0</v>
      </c>
      <c r="S190" s="54">
        <v>1</v>
      </c>
      <c r="T190" s="195" t="s">
        <v>0</v>
      </c>
      <c r="U190" s="196" t="s">
        <v>0</v>
      </c>
      <c r="V190" s="50" t="s">
        <v>0</v>
      </c>
      <c r="W190" s="51" t="s">
        <v>0</v>
      </c>
      <c r="X190" s="52" t="s">
        <v>0</v>
      </c>
      <c r="Y190" s="52" t="s">
        <v>0</v>
      </c>
      <c r="Z190" s="53" t="s">
        <v>0</v>
      </c>
      <c r="AA190" s="219" t="s">
        <v>0</v>
      </c>
      <c r="AB190" s="206" t="s">
        <v>0</v>
      </c>
      <c r="AC190" s="220" t="s">
        <v>0</v>
      </c>
    </row>
    <row r="191" spans="1:29" s="14" customFormat="1" ht="15" customHeight="1" thickTop="1" thickBot="1" x14ac:dyDescent="0.3">
      <c r="A191" s="184" t="s">
        <v>231</v>
      </c>
      <c r="B191" s="336"/>
      <c r="C191" s="328"/>
      <c r="D191" s="252" t="s">
        <v>574</v>
      </c>
      <c r="E191" s="249" t="s">
        <v>485</v>
      </c>
      <c r="F191" s="249" t="s">
        <v>510</v>
      </c>
      <c r="G191" s="392"/>
      <c r="H191" s="343"/>
      <c r="I191" s="368"/>
      <c r="J191" s="368"/>
      <c r="K191" s="370"/>
      <c r="L191" s="405"/>
      <c r="M191" s="677"/>
      <c r="N191" s="403"/>
      <c r="O191" s="189" t="s">
        <v>379</v>
      </c>
      <c r="P191" s="399"/>
      <c r="Q191" s="356" t="s">
        <v>666</v>
      </c>
      <c r="R191" s="357"/>
      <c r="S191" s="357"/>
      <c r="T191" s="357"/>
      <c r="U191" s="357"/>
      <c r="V191" s="357"/>
      <c r="W191" s="357"/>
      <c r="X191" s="357"/>
      <c r="Y191" s="357"/>
      <c r="Z191" s="358"/>
      <c r="AA191" s="213"/>
      <c r="AB191" s="214"/>
      <c r="AC191" s="215"/>
    </row>
    <row r="192" spans="1:29" s="17" customFormat="1" ht="9" customHeight="1" thickTop="1" thickBot="1" x14ac:dyDescent="0.3">
      <c r="A192" s="181" t="s">
        <v>232</v>
      </c>
      <c r="B192" s="336"/>
      <c r="C192" s="328"/>
      <c r="D192" s="238" t="s">
        <v>437</v>
      </c>
      <c r="E192" s="285" t="s">
        <v>487</v>
      </c>
      <c r="F192" s="285" t="s">
        <v>520</v>
      </c>
      <c r="G192" s="255" t="s">
        <v>20</v>
      </c>
      <c r="H192" s="256" t="s">
        <v>581</v>
      </c>
      <c r="I192" s="284" t="s">
        <v>22</v>
      </c>
      <c r="J192" s="256" t="s">
        <v>603</v>
      </c>
      <c r="K192" s="256" t="s">
        <v>5</v>
      </c>
      <c r="L192" s="255" t="s">
        <v>582</v>
      </c>
      <c r="M192" s="383" t="s">
        <v>604</v>
      </c>
      <c r="N192" s="384"/>
      <c r="O192" s="384"/>
      <c r="P192" s="385"/>
      <c r="Q192" s="359"/>
      <c r="R192" s="360"/>
      <c r="S192" s="360"/>
      <c r="T192" s="360"/>
      <c r="U192" s="360"/>
      <c r="V192" s="360"/>
      <c r="W192" s="360"/>
      <c r="X192" s="360"/>
      <c r="Y192" s="360"/>
      <c r="Z192" s="361"/>
      <c r="AA192" s="221"/>
      <c r="AB192" s="222"/>
      <c r="AC192" s="223"/>
    </row>
    <row r="193" spans="1:29" s="14" customFormat="1" ht="15" customHeight="1" thickBot="1" x14ac:dyDescent="0.3">
      <c r="A193" s="18">
        <f>A186+1</f>
        <v>27</v>
      </c>
      <c r="B193" s="336"/>
      <c r="C193" s="328"/>
      <c r="D193" s="254" t="s">
        <v>575</v>
      </c>
      <c r="E193" s="322" t="s">
        <v>25</v>
      </c>
      <c r="F193" s="323"/>
      <c r="G193" s="333" t="s">
        <v>0</v>
      </c>
      <c r="H193" s="346" t="s">
        <v>0</v>
      </c>
      <c r="I193" s="348" t="s">
        <v>0</v>
      </c>
      <c r="J193" s="324" t="s">
        <v>362</v>
      </c>
      <c r="K193" s="326" t="str">
        <f>IF(S190=1,"Photo Needed",IF(S190=2,"24/7",IF(S190=3,"Has Photo","")))</f>
        <v>Photo Needed</v>
      </c>
      <c r="L193" s="371" t="s">
        <v>441</v>
      </c>
      <c r="M193" s="386"/>
      <c r="N193" s="387"/>
      <c r="O193" s="387"/>
      <c r="P193" s="388"/>
      <c r="Q193" s="359"/>
      <c r="R193" s="360"/>
      <c r="S193" s="360"/>
      <c r="T193" s="360"/>
      <c r="U193" s="360"/>
      <c r="V193" s="360"/>
      <c r="W193" s="360"/>
      <c r="X193" s="360"/>
      <c r="Y193" s="360"/>
      <c r="Z193" s="361"/>
      <c r="AA193" s="213"/>
      <c r="AB193" s="214"/>
      <c r="AC193" s="215"/>
    </row>
    <row r="194" spans="1:29" s="14" customFormat="1" ht="15" customHeight="1" thickTop="1" thickBot="1" x14ac:dyDescent="0.3">
      <c r="A194" s="239" t="str">
        <f>IF(AA190=1,"VERIFIED",IF(AB190=1,"CHECKED",IF(R190=1,"CHECK",IF(T190=1,"VERIFY","NOT SCHED"))))</f>
        <v>NOT SCHED</v>
      </c>
      <c r="B194" s="337"/>
      <c r="C194" s="329"/>
      <c r="D194" s="253" t="s">
        <v>60</v>
      </c>
      <c r="E194" s="246" t="s">
        <v>0</v>
      </c>
      <c r="F194" s="246" t="s">
        <v>0</v>
      </c>
      <c r="G194" s="334"/>
      <c r="H194" s="347"/>
      <c r="I194" s="349"/>
      <c r="J194" s="325"/>
      <c r="K194" s="327"/>
      <c r="L194" s="372"/>
      <c r="M194" s="389"/>
      <c r="N194" s="390"/>
      <c r="O194" s="390"/>
      <c r="P194" s="391"/>
      <c r="Q194" s="362"/>
      <c r="R194" s="363"/>
      <c r="S194" s="363"/>
      <c r="T194" s="363"/>
      <c r="U194" s="363"/>
      <c r="V194" s="363"/>
      <c r="W194" s="363"/>
      <c r="X194" s="363"/>
      <c r="Y194" s="363"/>
      <c r="Z194" s="364"/>
      <c r="AA194" s="213"/>
      <c r="AB194" s="214"/>
      <c r="AC194" s="215"/>
    </row>
    <row r="195" spans="1:29" s="46" customFormat="1" ht="4.9000000000000004" customHeight="1" thickTop="1" thickBot="1" x14ac:dyDescent="0.3">
      <c r="A195" s="28"/>
      <c r="B195" s="29"/>
      <c r="C195" s="30"/>
      <c r="D195" s="31"/>
      <c r="E195" s="247"/>
      <c r="F195" s="247"/>
      <c r="G195" s="33"/>
      <c r="H195" s="32"/>
      <c r="I195" s="34"/>
      <c r="J195" s="34"/>
      <c r="K195" s="35"/>
      <c r="L195" s="190"/>
      <c r="M195" s="36"/>
      <c r="N195" s="36"/>
      <c r="O195" s="36"/>
      <c r="P195" s="37"/>
      <c r="Q195" s="38"/>
      <c r="R195" s="39"/>
      <c r="S195" s="40"/>
      <c r="T195" s="41"/>
      <c r="U195" s="42"/>
      <c r="V195" s="43"/>
      <c r="W195" s="44"/>
      <c r="X195" s="44"/>
      <c r="Y195" s="44"/>
      <c r="Z195" s="45"/>
      <c r="AA195" s="224"/>
      <c r="AB195" s="39"/>
      <c r="AC195" s="225"/>
    </row>
    <row r="196" spans="1:29" s="16" customFormat="1" ht="9" customHeight="1" thickTop="1" thickBot="1" x14ac:dyDescent="0.3">
      <c r="A196" s="271" t="s">
        <v>580</v>
      </c>
      <c r="B196" s="272" t="s">
        <v>12</v>
      </c>
      <c r="C196" s="272"/>
      <c r="D196" s="272" t="s">
        <v>13</v>
      </c>
      <c r="E196" s="272" t="s">
        <v>14</v>
      </c>
      <c r="F196" s="272" t="s">
        <v>15</v>
      </c>
      <c r="G196" s="273" t="s">
        <v>16</v>
      </c>
      <c r="H196" s="273" t="s">
        <v>17</v>
      </c>
      <c r="I196" s="274" t="s">
        <v>21</v>
      </c>
      <c r="J196" s="275" t="s">
        <v>18</v>
      </c>
      <c r="K196" s="275" t="s">
        <v>19</v>
      </c>
      <c r="L196" s="276" t="s">
        <v>27</v>
      </c>
      <c r="M196" s="277" t="s">
        <v>23</v>
      </c>
      <c r="N196" s="277" t="s">
        <v>376</v>
      </c>
      <c r="O196" s="277" t="s">
        <v>377</v>
      </c>
      <c r="P196" s="274" t="s">
        <v>586</v>
      </c>
      <c r="Q196" s="279"/>
      <c r="R196" s="280"/>
      <c r="S196" s="280"/>
      <c r="T196" s="280"/>
      <c r="U196" s="281"/>
      <c r="V196" s="273"/>
      <c r="W196" s="273"/>
      <c r="X196" s="273"/>
      <c r="Y196" s="273"/>
      <c r="Z196" s="273"/>
      <c r="AA196" s="273" t="s">
        <v>583</v>
      </c>
      <c r="AB196" s="273" t="s">
        <v>584</v>
      </c>
      <c r="AC196" s="278" t="s">
        <v>585</v>
      </c>
    </row>
    <row r="197" spans="1:29" s="14" customFormat="1" ht="15" customHeight="1" thickTop="1" thickBot="1" x14ac:dyDescent="0.3">
      <c r="A197" s="25" t="s">
        <v>3</v>
      </c>
      <c r="B197" s="335" t="s">
        <v>228</v>
      </c>
      <c r="C197" s="328" t="s">
        <v>0</v>
      </c>
      <c r="D197" s="257" t="s">
        <v>573</v>
      </c>
      <c r="E197" s="283" t="s">
        <v>511</v>
      </c>
      <c r="F197" s="283" t="s">
        <v>512</v>
      </c>
      <c r="G197" s="346" t="s">
        <v>0</v>
      </c>
      <c r="H197" s="348" t="s">
        <v>0</v>
      </c>
      <c r="I197" s="367">
        <v>10.3</v>
      </c>
      <c r="J197" s="367">
        <v>1.6</v>
      </c>
      <c r="K197" s="369">
        <f>IF(I197=" "," ",(I197+$H$6-J197))</f>
        <v>9.5000000000000018</v>
      </c>
      <c r="L197" s="404" t="s">
        <v>363</v>
      </c>
      <c r="M197" s="676">
        <v>2016</v>
      </c>
      <c r="N197" s="402" t="str">
        <f>IF(AA197=1,"VERIFIED",IF(AB197=1,"CHECKED",IF(R197=1,"RECHECK",IF(T197=1,"VERIFY",IF(U197=1,"NEED APP","NOT SCHED")))))</f>
        <v>NOT SCHED</v>
      </c>
      <c r="O197" s="230" t="s">
        <v>378</v>
      </c>
      <c r="P197" s="398" t="s">
        <v>394</v>
      </c>
      <c r="Q197" s="27">
        <f>IF(A198=" "," ",1)</f>
        <v>1</v>
      </c>
      <c r="R197" s="206" t="s">
        <v>0</v>
      </c>
      <c r="S197" s="54">
        <v>1</v>
      </c>
      <c r="T197" s="195" t="s">
        <v>0</v>
      </c>
      <c r="U197" s="196" t="s">
        <v>0</v>
      </c>
      <c r="V197" s="50" t="s">
        <v>0</v>
      </c>
      <c r="W197" s="51" t="s">
        <v>0</v>
      </c>
      <c r="X197" s="52" t="s">
        <v>0</v>
      </c>
      <c r="Y197" s="52" t="s">
        <v>0</v>
      </c>
      <c r="Z197" s="53" t="s">
        <v>0</v>
      </c>
      <c r="AA197" s="219" t="s">
        <v>0</v>
      </c>
      <c r="AB197" s="206" t="s">
        <v>0</v>
      </c>
      <c r="AC197" s="220" t="s">
        <v>0</v>
      </c>
    </row>
    <row r="198" spans="1:29" s="14" customFormat="1" ht="15" customHeight="1" thickTop="1" thickBot="1" x14ac:dyDescent="0.3">
      <c r="A198" s="184" t="s">
        <v>226</v>
      </c>
      <c r="B198" s="336"/>
      <c r="C198" s="328"/>
      <c r="D198" s="252" t="s">
        <v>574</v>
      </c>
      <c r="E198" s="249" t="s">
        <v>511</v>
      </c>
      <c r="F198" s="249" t="s">
        <v>512</v>
      </c>
      <c r="G198" s="392"/>
      <c r="H198" s="343"/>
      <c r="I198" s="368"/>
      <c r="J198" s="368"/>
      <c r="K198" s="370"/>
      <c r="L198" s="405"/>
      <c r="M198" s="677"/>
      <c r="N198" s="403"/>
      <c r="O198" s="189" t="s">
        <v>379</v>
      </c>
      <c r="P198" s="399"/>
      <c r="Q198" s="356" t="s">
        <v>666</v>
      </c>
      <c r="R198" s="357"/>
      <c r="S198" s="357"/>
      <c r="T198" s="357"/>
      <c r="U198" s="357"/>
      <c r="V198" s="357"/>
      <c r="W198" s="357"/>
      <c r="X198" s="357"/>
      <c r="Y198" s="357"/>
      <c r="Z198" s="358"/>
      <c r="AA198" s="213"/>
      <c r="AB198" s="214"/>
      <c r="AC198" s="215"/>
    </row>
    <row r="199" spans="1:29" s="17" customFormat="1" ht="9" customHeight="1" thickTop="1" thickBot="1" x14ac:dyDescent="0.3">
      <c r="A199" s="181" t="s">
        <v>227</v>
      </c>
      <c r="B199" s="336"/>
      <c r="C199" s="328"/>
      <c r="D199" s="238" t="s">
        <v>437</v>
      </c>
      <c r="E199" s="285" t="s">
        <v>614</v>
      </c>
      <c r="F199" s="285" t="s">
        <v>615</v>
      </c>
      <c r="G199" s="255" t="s">
        <v>20</v>
      </c>
      <c r="H199" s="256" t="s">
        <v>581</v>
      </c>
      <c r="I199" s="284" t="s">
        <v>22</v>
      </c>
      <c r="J199" s="256" t="s">
        <v>603</v>
      </c>
      <c r="K199" s="256" t="s">
        <v>5</v>
      </c>
      <c r="L199" s="255" t="s">
        <v>582</v>
      </c>
      <c r="M199" s="383" t="s">
        <v>604</v>
      </c>
      <c r="N199" s="384"/>
      <c r="O199" s="384"/>
      <c r="P199" s="385"/>
      <c r="Q199" s="359"/>
      <c r="R199" s="360"/>
      <c r="S199" s="360"/>
      <c r="T199" s="360"/>
      <c r="U199" s="360"/>
      <c r="V199" s="360"/>
      <c r="W199" s="360"/>
      <c r="X199" s="360"/>
      <c r="Y199" s="360"/>
      <c r="Z199" s="361"/>
      <c r="AA199" s="221"/>
      <c r="AB199" s="222"/>
      <c r="AC199" s="223"/>
    </row>
    <row r="200" spans="1:29" s="14" customFormat="1" ht="15" customHeight="1" thickBot="1" x14ac:dyDescent="0.3">
      <c r="A200" s="18">
        <f>A193+1</f>
        <v>28</v>
      </c>
      <c r="B200" s="336"/>
      <c r="C200" s="328"/>
      <c r="D200" s="254" t="s">
        <v>575</v>
      </c>
      <c r="E200" s="322" t="s">
        <v>25</v>
      </c>
      <c r="F200" s="323"/>
      <c r="G200" s="333" t="s">
        <v>0</v>
      </c>
      <c r="H200" s="346" t="s">
        <v>0</v>
      </c>
      <c r="I200" s="348" t="s">
        <v>0</v>
      </c>
      <c r="J200" s="324" t="s">
        <v>362</v>
      </c>
      <c r="K200" s="326" t="str">
        <f>IF(S197=1,"Photo Needed",IF(S197=2,"24/7",IF(S197=3,"Has Photo","")))</f>
        <v>Photo Needed</v>
      </c>
      <c r="L200" s="373" t="s">
        <v>441</v>
      </c>
      <c r="M200" s="386"/>
      <c r="N200" s="387"/>
      <c r="O200" s="387"/>
      <c r="P200" s="388"/>
      <c r="Q200" s="359"/>
      <c r="R200" s="360"/>
      <c r="S200" s="360"/>
      <c r="T200" s="360"/>
      <c r="U200" s="360"/>
      <c r="V200" s="360"/>
      <c r="W200" s="360"/>
      <c r="X200" s="360"/>
      <c r="Y200" s="360"/>
      <c r="Z200" s="361"/>
      <c r="AA200" s="213"/>
      <c r="AB200" s="214"/>
      <c r="AC200" s="215"/>
    </row>
    <row r="201" spans="1:29" s="14" customFormat="1" ht="15" customHeight="1" thickTop="1" thickBot="1" x14ac:dyDescent="0.3">
      <c r="A201" s="239" t="str">
        <f>IF(AA197=1,"VERIFIED",IF(AB197=1,"CHECKED",IF(R197=1,"CHECK",IF(T197=1,"VERIFY","NOT SCHED"))))</f>
        <v>NOT SCHED</v>
      </c>
      <c r="B201" s="337"/>
      <c r="C201" s="329"/>
      <c r="D201" s="253" t="s">
        <v>60</v>
      </c>
      <c r="E201" s="246" t="s">
        <v>0</v>
      </c>
      <c r="F201" s="246" t="s">
        <v>0</v>
      </c>
      <c r="G201" s="334"/>
      <c r="H201" s="347"/>
      <c r="I201" s="349"/>
      <c r="J201" s="325"/>
      <c r="K201" s="327"/>
      <c r="L201" s="374"/>
      <c r="M201" s="389"/>
      <c r="N201" s="390"/>
      <c r="O201" s="390"/>
      <c r="P201" s="391"/>
      <c r="Q201" s="362"/>
      <c r="R201" s="363"/>
      <c r="S201" s="363"/>
      <c r="T201" s="363"/>
      <c r="U201" s="363"/>
      <c r="V201" s="363"/>
      <c r="W201" s="363"/>
      <c r="X201" s="363"/>
      <c r="Y201" s="363"/>
      <c r="Z201" s="364"/>
      <c r="AA201" s="213"/>
      <c r="AB201" s="214"/>
      <c r="AC201" s="215"/>
    </row>
    <row r="202" spans="1:29" s="46" customFormat="1" ht="4.9000000000000004" customHeight="1" thickTop="1" thickBot="1" x14ac:dyDescent="0.3">
      <c r="A202" s="28"/>
      <c r="B202" s="29"/>
      <c r="C202" s="30"/>
      <c r="D202" s="31"/>
      <c r="E202" s="247"/>
      <c r="F202" s="247"/>
      <c r="G202" s="33"/>
      <c r="H202" s="32"/>
      <c r="I202" s="34"/>
      <c r="J202" s="34"/>
      <c r="K202" s="35"/>
      <c r="L202" s="190"/>
      <c r="M202" s="36"/>
      <c r="N202" s="36"/>
      <c r="O202" s="36"/>
      <c r="P202" s="37"/>
      <c r="Q202" s="38"/>
      <c r="R202" s="39"/>
      <c r="S202" s="40"/>
      <c r="T202" s="41"/>
      <c r="U202" s="42"/>
      <c r="V202" s="43"/>
      <c r="W202" s="44"/>
      <c r="X202" s="44"/>
      <c r="Y202" s="44"/>
      <c r="Z202" s="45"/>
      <c r="AA202" s="224"/>
      <c r="AB202" s="39"/>
      <c r="AC202" s="225"/>
    </row>
    <row r="203" spans="1:29" s="16" customFormat="1" ht="9" customHeight="1" thickTop="1" thickBot="1" x14ac:dyDescent="0.3">
      <c r="A203" s="271" t="s">
        <v>580</v>
      </c>
      <c r="B203" s="272" t="s">
        <v>12</v>
      </c>
      <c r="C203" s="272"/>
      <c r="D203" s="272" t="s">
        <v>13</v>
      </c>
      <c r="E203" s="272" t="s">
        <v>14</v>
      </c>
      <c r="F203" s="272" t="s">
        <v>15</v>
      </c>
      <c r="G203" s="273" t="s">
        <v>16</v>
      </c>
      <c r="H203" s="273" t="s">
        <v>17</v>
      </c>
      <c r="I203" s="274" t="s">
        <v>21</v>
      </c>
      <c r="J203" s="275" t="s">
        <v>18</v>
      </c>
      <c r="K203" s="275" t="s">
        <v>19</v>
      </c>
      <c r="L203" s="276" t="s">
        <v>27</v>
      </c>
      <c r="M203" s="277" t="s">
        <v>23</v>
      </c>
      <c r="N203" s="277" t="s">
        <v>376</v>
      </c>
      <c r="O203" s="277" t="s">
        <v>377</v>
      </c>
      <c r="P203" s="274" t="s">
        <v>586</v>
      </c>
      <c r="Q203" s="279"/>
      <c r="R203" s="280"/>
      <c r="S203" s="280"/>
      <c r="T203" s="280"/>
      <c r="U203" s="281"/>
      <c r="V203" s="273"/>
      <c r="W203" s="273"/>
      <c r="X203" s="273"/>
      <c r="Y203" s="273"/>
      <c r="Z203" s="273"/>
      <c r="AA203" s="273" t="s">
        <v>583</v>
      </c>
      <c r="AB203" s="273" t="s">
        <v>584</v>
      </c>
      <c r="AC203" s="278" t="s">
        <v>585</v>
      </c>
    </row>
    <row r="204" spans="1:29" s="14" customFormat="1" ht="15" customHeight="1" thickTop="1" thickBot="1" x14ac:dyDescent="0.3">
      <c r="A204" s="25" t="s">
        <v>3</v>
      </c>
      <c r="B204" s="335" t="s">
        <v>223</v>
      </c>
      <c r="C204" s="328" t="s">
        <v>0</v>
      </c>
      <c r="D204" s="257" t="s">
        <v>573</v>
      </c>
      <c r="E204" s="283" t="s">
        <v>513</v>
      </c>
      <c r="F204" s="283" t="s">
        <v>514</v>
      </c>
      <c r="G204" s="346" t="s">
        <v>0</v>
      </c>
      <c r="H204" s="348" t="s">
        <v>0</v>
      </c>
      <c r="I204" s="367">
        <v>11.3</v>
      </c>
      <c r="J204" s="367">
        <v>1.6</v>
      </c>
      <c r="K204" s="369">
        <f>IF(I204=" "," ",(I204+$H$6-J204))</f>
        <v>10.500000000000002</v>
      </c>
      <c r="L204" s="404" t="s">
        <v>363</v>
      </c>
      <c r="M204" s="676">
        <v>2016</v>
      </c>
      <c r="N204" s="402" t="str">
        <f>IF(AA204=1,"VERIFIED",IF(AB204=1,"CHECKED",IF(R204=1,"RECHECK",IF(T204=1,"VERIFY",IF(U204=1,"NEED APP","NOT SCHED")))))</f>
        <v>NOT SCHED</v>
      </c>
      <c r="O204" s="230" t="s">
        <v>378</v>
      </c>
      <c r="P204" s="398" t="s">
        <v>361</v>
      </c>
      <c r="Q204" s="27">
        <f>IF(A205=" "," ",1)</f>
        <v>1</v>
      </c>
      <c r="R204" s="206" t="s">
        <v>0</v>
      </c>
      <c r="S204" s="54">
        <v>1</v>
      </c>
      <c r="T204" s="195" t="s">
        <v>0</v>
      </c>
      <c r="U204" s="196" t="s">
        <v>0</v>
      </c>
      <c r="V204" s="50" t="s">
        <v>0</v>
      </c>
      <c r="W204" s="51" t="s">
        <v>0</v>
      </c>
      <c r="X204" s="52" t="s">
        <v>0</v>
      </c>
      <c r="Y204" s="52" t="s">
        <v>0</v>
      </c>
      <c r="Z204" s="53" t="s">
        <v>0</v>
      </c>
      <c r="AA204" s="219" t="s">
        <v>0</v>
      </c>
      <c r="AB204" s="206" t="s">
        <v>0</v>
      </c>
      <c r="AC204" s="220" t="s">
        <v>0</v>
      </c>
    </row>
    <row r="205" spans="1:29" s="14" customFormat="1" ht="15" customHeight="1" thickTop="1" thickBot="1" x14ac:dyDescent="0.3">
      <c r="A205" s="184" t="s">
        <v>221</v>
      </c>
      <c r="B205" s="336"/>
      <c r="C205" s="328"/>
      <c r="D205" s="252" t="s">
        <v>574</v>
      </c>
      <c r="E205" s="249" t="s">
        <v>513</v>
      </c>
      <c r="F205" s="249" t="s">
        <v>514</v>
      </c>
      <c r="G205" s="392"/>
      <c r="H205" s="343"/>
      <c r="I205" s="368"/>
      <c r="J205" s="368"/>
      <c r="K205" s="370"/>
      <c r="L205" s="405"/>
      <c r="M205" s="677"/>
      <c r="N205" s="403"/>
      <c r="O205" s="189" t="s">
        <v>379</v>
      </c>
      <c r="P205" s="399"/>
      <c r="Q205" s="356" t="s">
        <v>666</v>
      </c>
      <c r="R205" s="357"/>
      <c r="S205" s="357"/>
      <c r="T205" s="357"/>
      <c r="U205" s="357"/>
      <c r="V205" s="357"/>
      <c r="W205" s="357"/>
      <c r="X205" s="357"/>
      <c r="Y205" s="357"/>
      <c r="Z205" s="358"/>
      <c r="AA205" s="213"/>
      <c r="AB205" s="214"/>
      <c r="AC205" s="215"/>
    </row>
    <row r="206" spans="1:29" s="17" customFormat="1" ht="9" customHeight="1" thickTop="1" thickBot="1" x14ac:dyDescent="0.3">
      <c r="A206" s="181" t="s">
        <v>222</v>
      </c>
      <c r="B206" s="336"/>
      <c r="C206" s="328"/>
      <c r="D206" s="238" t="s">
        <v>437</v>
      </c>
      <c r="E206" s="285" t="s">
        <v>616</v>
      </c>
      <c r="F206" s="285" t="s">
        <v>519</v>
      </c>
      <c r="G206" s="255" t="s">
        <v>20</v>
      </c>
      <c r="H206" s="256" t="s">
        <v>581</v>
      </c>
      <c r="I206" s="284" t="s">
        <v>22</v>
      </c>
      <c r="J206" s="256" t="s">
        <v>603</v>
      </c>
      <c r="K206" s="256" t="s">
        <v>5</v>
      </c>
      <c r="L206" s="255" t="s">
        <v>582</v>
      </c>
      <c r="M206" s="383" t="s">
        <v>604</v>
      </c>
      <c r="N206" s="384"/>
      <c r="O206" s="384"/>
      <c r="P206" s="385"/>
      <c r="Q206" s="359"/>
      <c r="R206" s="360"/>
      <c r="S206" s="360"/>
      <c r="T206" s="360"/>
      <c r="U206" s="360"/>
      <c r="V206" s="360"/>
      <c r="W206" s="360"/>
      <c r="X206" s="360"/>
      <c r="Y206" s="360"/>
      <c r="Z206" s="361"/>
      <c r="AA206" s="221"/>
      <c r="AB206" s="222"/>
      <c r="AC206" s="223"/>
    </row>
    <row r="207" spans="1:29" s="14" customFormat="1" ht="15" customHeight="1" thickBot="1" x14ac:dyDescent="0.3">
      <c r="A207" s="18">
        <f>A200+1</f>
        <v>29</v>
      </c>
      <c r="B207" s="336"/>
      <c r="C207" s="328"/>
      <c r="D207" s="254" t="s">
        <v>575</v>
      </c>
      <c r="E207" s="322" t="s">
        <v>25</v>
      </c>
      <c r="F207" s="323"/>
      <c r="G207" s="333" t="s">
        <v>0</v>
      </c>
      <c r="H207" s="346" t="s">
        <v>0</v>
      </c>
      <c r="I207" s="348" t="s">
        <v>0</v>
      </c>
      <c r="J207" s="324" t="s">
        <v>362</v>
      </c>
      <c r="K207" s="326" t="str">
        <f>IF(S204=1,"Photo Needed",IF(S204=2,"24/7",IF(S204=3,"Has Photo","")))</f>
        <v>Photo Needed</v>
      </c>
      <c r="L207" s="373" t="s">
        <v>441</v>
      </c>
      <c r="M207" s="386"/>
      <c r="N207" s="387"/>
      <c r="O207" s="387"/>
      <c r="P207" s="388"/>
      <c r="Q207" s="359"/>
      <c r="R207" s="360"/>
      <c r="S207" s="360"/>
      <c r="T207" s="360"/>
      <c r="U207" s="360"/>
      <c r="V207" s="360"/>
      <c r="W207" s="360"/>
      <c r="X207" s="360"/>
      <c r="Y207" s="360"/>
      <c r="Z207" s="361"/>
      <c r="AA207" s="213"/>
      <c r="AB207" s="214"/>
      <c r="AC207" s="215"/>
    </row>
    <row r="208" spans="1:29" s="14" customFormat="1" ht="15" customHeight="1" thickTop="1" thickBot="1" x14ac:dyDescent="0.3">
      <c r="A208" s="239" t="str">
        <f>IF(AA204=1,"VERIFIED",IF(AB204=1,"CHECKED",IF(R204=1,"CHECK",IF(T204=1,"VERIFY","NOT SCHED"))))</f>
        <v>NOT SCHED</v>
      </c>
      <c r="B208" s="337"/>
      <c r="C208" s="329"/>
      <c r="D208" s="253" t="s">
        <v>60</v>
      </c>
      <c r="E208" s="246" t="s">
        <v>0</v>
      </c>
      <c r="F208" s="246" t="s">
        <v>0</v>
      </c>
      <c r="G208" s="334"/>
      <c r="H208" s="347"/>
      <c r="I208" s="349"/>
      <c r="J208" s="325"/>
      <c r="K208" s="327"/>
      <c r="L208" s="374"/>
      <c r="M208" s="389"/>
      <c r="N208" s="390"/>
      <c r="O208" s="390"/>
      <c r="P208" s="391"/>
      <c r="Q208" s="362"/>
      <c r="R208" s="363"/>
      <c r="S208" s="363"/>
      <c r="T208" s="363"/>
      <c r="U208" s="363"/>
      <c r="V208" s="363"/>
      <c r="W208" s="363"/>
      <c r="X208" s="363"/>
      <c r="Y208" s="363"/>
      <c r="Z208" s="364"/>
      <c r="AA208" s="213"/>
      <c r="AB208" s="214"/>
      <c r="AC208" s="215"/>
    </row>
    <row r="209" spans="1:29" s="46" customFormat="1" ht="4.9000000000000004" customHeight="1" thickTop="1" thickBot="1" x14ac:dyDescent="0.3">
      <c r="A209" s="28"/>
      <c r="B209" s="29"/>
      <c r="C209" s="30"/>
      <c r="D209" s="31"/>
      <c r="E209" s="247"/>
      <c r="F209" s="247"/>
      <c r="G209" s="33"/>
      <c r="H209" s="32"/>
      <c r="I209" s="34"/>
      <c r="J209" s="34"/>
      <c r="K209" s="35"/>
      <c r="L209" s="190"/>
      <c r="M209" s="36"/>
      <c r="N209" s="36"/>
      <c r="O209" s="36"/>
      <c r="P209" s="37"/>
      <c r="Q209" s="38"/>
      <c r="R209" s="39"/>
      <c r="S209" s="40"/>
      <c r="T209" s="41"/>
      <c r="U209" s="42"/>
      <c r="V209" s="43"/>
      <c r="W209" s="44"/>
      <c r="X209" s="44"/>
      <c r="Y209" s="44"/>
      <c r="Z209" s="45"/>
      <c r="AA209" s="224"/>
      <c r="AB209" s="39"/>
      <c r="AC209" s="225"/>
    </row>
    <row r="210" spans="1:29" s="16" customFormat="1" ht="9" customHeight="1" thickTop="1" thickBot="1" x14ac:dyDescent="0.3">
      <c r="A210" s="271" t="s">
        <v>580</v>
      </c>
      <c r="B210" s="272" t="s">
        <v>12</v>
      </c>
      <c r="C210" s="272"/>
      <c r="D210" s="272" t="s">
        <v>13</v>
      </c>
      <c r="E210" s="272" t="s">
        <v>14</v>
      </c>
      <c r="F210" s="272" t="s">
        <v>15</v>
      </c>
      <c r="G210" s="273" t="s">
        <v>16</v>
      </c>
      <c r="H210" s="273" t="s">
        <v>17</v>
      </c>
      <c r="I210" s="274" t="s">
        <v>21</v>
      </c>
      <c r="J210" s="275" t="s">
        <v>18</v>
      </c>
      <c r="K210" s="275" t="s">
        <v>19</v>
      </c>
      <c r="L210" s="276" t="s">
        <v>27</v>
      </c>
      <c r="M210" s="277" t="s">
        <v>23</v>
      </c>
      <c r="N210" s="277" t="s">
        <v>376</v>
      </c>
      <c r="O210" s="277" t="s">
        <v>377</v>
      </c>
      <c r="P210" s="274" t="s">
        <v>586</v>
      </c>
      <c r="Q210" s="279"/>
      <c r="R210" s="280"/>
      <c r="S210" s="280"/>
      <c r="T210" s="280"/>
      <c r="U210" s="281"/>
      <c r="V210" s="273"/>
      <c r="W210" s="273"/>
      <c r="X210" s="273"/>
      <c r="Y210" s="273"/>
      <c r="Z210" s="273"/>
      <c r="AA210" s="273" t="s">
        <v>583</v>
      </c>
      <c r="AB210" s="273" t="s">
        <v>584</v>
      </c>
      <c r="AC210" s="278" t="s">
        <v>585</v>
      </c>
    </row>
    <row r="211" spans="1:29" s="14" customFormat="1" ht="15" customHeight="1" thickTop="1" thickBot="1" x14ac:dyDescent="0.3">
      <c r="A211" s="25" t="s">
        <v>3</v>
      </c>
      <c r="B211" s="335" t="s">
        <v>151</v>
      </c>
      <c r="C211" s="328" t="s">
        <v>0</v>
      </c>
      <c r="D211" s="257" t="s">
        <v>573</v>
      </c>
      <c r="E211" s="283" t="s">
        <v>483</v>
      </c>
      <c r="F211" s="283" t="s">
        <v>515</v>
      </c>
      <c r="G211" s="346" t="s">
        <v>0</v>
      </c>
      <c r="H211" s="348" t="s">
        <v>0</v>
      </c>
      <c r="I211" s="367">
        <v>10.3</v>
      </c>
      <c r="J211" s="367">
        <v>1.6</v>
      </c>
      <c r="K211" s="369">
        <f>IF(I211=" "," ",(I211+$H$6-J211))</f>
        <v>9.5000000000000018</v>
      </c>
      <c r="L211" s="404" t="s">
        <v>363</v>
      </c>
      <c r="M211" s="676">
        <v>2016</v>
      </c>
      <c r="N211" s="402" t="str">
        <f>IF(AA211=1,"VERIFIED",IF(AB211=1,"CHECKED",IF(R211=1,"RECHECK",IF(T211=1,"VERIFY",IF(U211=1,"NEED APP","NOT SCHED")))))</f>
        <v>NOT SCHED</v>
      </c>
      <c r="O211" s="230" t="s">
        <v>378</v>
      </c>
      <c r="P211" s="398" t="s">
        <v>364</v>
      </c>
      <c r="Q211" s="27">
        <f>IF(A212=" "," ",1)</f>
        <v>1</v>
      </c>
      <c r="R211" s="206" t="s">
        <v>0</v>
      </c>
      <c r="S211" s="54">
        <v>1</v>
      </c>
      <c r="T211" s="195" t="s">
        <v>0</v>
      </c>
      <c r="U211" s="196" t="s">
        <v>0</v>
      </c>
      <c r="V211" s="50" t="s">
        <v>0</v>
      </c>
      <c r="W211" s="51" t="s">
        <v>0</v>
      </c>
      <c r="X211" s="52" t="s">
        <v>0</v>
      </c>
      <c r="Y211" s="52" t="s">
        <v>0</v>
      </c>
      <c r="Z211" s="53" t="s">
        <v>0</v>
      </c>
      <c r="AA211" s="219" t="s">
        <v>0</v>
      </c>
      <c r="AB211" s="206" t="s">
        <v>0</v>
      </c>
      <c r="AC211" s="220" t="s">
        <v>0</v>
      </c>
    </row>
    <row r="212" spans="1:29" s="14" customFormat="1" ht="15" customHeight="1" thickTop="1" thickBot="1" x14ac:dyDescent="0.3">
      <c r="A212" s="184" t="s">
        <v>149</v>
      </c>
      <c r="B212" s="336"/>
      <c r="C212" s="328"/>
      <c r="D212" s="252" t="s">
        <v>574</v>
      </c>
      <c r="E212" s="249" t="s">
        <v>483</v>
      </c>
      <c r="F212" s="249" t="s">
        <v>515</v>
      </c>
      <c r="G212" s="392"/>
      <c r="H212" s="343"/>
      <c r="I212" s="368"/>
      <c r="J212" s="368"/>
      <c r="K212" s="370"/>
      <c r="L212" s="405"/>
      <c r="M212" s="677"/>
      <c r="N212" s="403"/>
      <c r="O212" s="189" t="s">
        <v>379</v>
      </c>
      <c r="P212" s="399"/>
      <c r="Q212" s="356" t="s">
        <v>666</v>
      </c>
      <c r="R212" s="357"/>
      <c r="S212" s="357"/>
      <c r="T212" s="357"/>
      <c r="U212" s="357"/>
      <c r="V212" s="357"/>
      <c r="W212" s="357"/>
      <c r="X212" s="357"/>
      <c r="Y212" s="357"/>
      <c r="Z212" s="358"/>
      <c r="AA212" s="213"/>
      <c r="AB212" s="214"/>
      <c r="AC212" s="215"/>
    </row>
    <row r="213" spans="1:29" s="17" customFormat="1" ht="9" customHeight="1" thickTop="1" thickBot="1" x14ac:dyDescent="0.3">
      <c r="A213" s="181" t="s">
        <v>150</v>
      </c>
      <c r="B213" s="336"/>
      <c r="C213" s="328"/>
      <c r="D213" s="238" t="s">
        <v>437</v>
      </c>
      <c r="E213" s="285" t="s">
        <v>489</v>
      </c>
      <c r="F213" s="285" t="s">
        <v>617</v>
      </c>
      <c r="G213" s="255" t="s">
        <v>20</v>
      </c>
      <c r="H213" s="256" t="s">
        <v>581</v>
      </c>
      <c r="I213" s="284" t="s">
        <v>22</v>
      </c>
      <c r="J213" s="256" t="s">
        <v>603</v>
      </c>
      <c r="K213" s="256" t="s">
        <v>5</v>
      </c>
      <c r="L213" s="255" t="s">
        <v>582</v>
      </c>
      <c r="M213" s="383" t="s">
        <v>604</v>
      </c>
      <c r="N213" s="384"/>
      <c r="O213" s="384"/>
      <c r="P213" s="385"/>
      <c r="Q213" s="359"/>
      <c r="R213" s="360"/>
      <c r="S213" s="360"/>
      <c r="T213" s="360"/>
      <c r="U213" s="360"/>
      <c r="V213" s="360"/>
      <c r="W213" s="360"/>
      <c r="X213" s="360"/>
      <c r="Y213" s="360"/>
      <c r="Z213" s="361"/>
      <c r="AA213" s="221"/>
      <c r="AB213" s="222"/>
      <c r="AC213" s="223"/>
    </row>
    <row r="214" spans="1:29" s="14" customFormat="1" ht="15" customHeight="1" thickBot="1" x14ac:dyDescent="0.3">
      <c r="A214" s="18">
        <f>A207+1</f>
        <v>30</v>
      </c>
      <c r="B214" s="336"/>
      <c r="C214" s="328"/>
      <c r="D214" s="254" t="s">
        <v>575</v>
      </c>
      <c r="E214" s="322" t="s">
        <v>25</v>
      </c>
      <c r="F214" s="323"/>
      <c r="G214" s="333" t="s">
        <v>0</v>
      </c>
      <c r="H214" s="346" t="s">
        <v>0</v>
      </c>
      <c r="I214" s="348" t="s">
        <v>0</v>
      </c>
      <c r="J214" s="324" t="s">
        <v>362</v>
      </c>
      <c r="K214" s="326" t="str">
        <f>IF(S211=1,"Photo Needed",IF(S211=2,"24/7",IF(S211=3,"Has Photo","")))</f>
        <v>Photo Needed</v>
      </c>
      <c r="L214" s="373" t="s">
        <v>441</v>
      </c>
      <c r="M214" s="386"/>
      <c r="N214" s="387"/>
      <c r="O214" s="387"/>
      <c r="P214" s="388"/>
      <c r="Q214" s="359"/>
      <c r="R214" s="360"/>
      <c r="S214" s="360"/>
      <c r="T214" s="360"/>
      <c r="U214" s="360"/>
      <c r="V214" s="360"/>
      <c r="W214" s="360"/>
      <c r="X214" s="360"/>
      <c r="Y214" s="360"/>
      <c r="Z214" s="361"/>
      <c r="AA214" s="213"/>
      <c r="AB214" s="214"/>
      <c r="AC214" s="215"/>
    </row>
    <row r="215" spans="1:29" s="14" customFormat="1" ht="15" customHeight="1" thickTop="1" thickBot="1" x14ac:dyDescent="0.3">
      <c r="A215" s="239" t="str">
        <f>IF(AA211=1,"VERIFIED",IF(AB211=1,"CHECKED",IF(R211=1,"CHECK",IF(T211=1,"VERIFY","NOT SCHED"))))</f>
        <v>NOT SCHED</v>
      </c>
      <c r="B215" s="337"/>
      <c r="C215" s="329"/>
      <c r="D215" s="253" t="s">
        <v>60</v>
      </c>
      <c r="E215" s="246" t="s">
        <v>0</v>
      </c>
      <c r="F215" s="246" t="s">
        <v>0</v>
      </c>
      <c r="G215" s="334"/>
      <c r="H215" s="347"/>
      <c r="I215" s="349"/>
      <c r="J215" s="325"/>
      <c r="K215" s="327"/>
      <c r="L215" s="374"/>
      <c r="M215" s="389"/>
      <c r="N215" s="390"/>
      <c r="O215" s="390"/>
      <c r="P215" s="391"/>
      <c r="Q215" s="362"/>
      <c r="R215" s="363"/>
      <c r="S215" s="363"/>
      <c r="T215" s="363"/>
      <c r="U215" s="363"/>
      <c r="V215" s="363"/>
      <c r="W215" s="363"/>
      <c r="X215" s="363"/>
      <c r="Y215" s="363"/>
      <c r="Z215" s="364"/>
      <c r="AA215" s="213"/>
      <c r="AB215" s="214"/>
      <c r="AC215" s="215"/>
    </row>
    <row r="216" spans="1:29" s="14" customFormat="1" ht="63" customHeight="1" thickTop="1" thickBot="1" x14ac:dyDescent="0.3">
      <c r="A216" s="330" t="s">
        <v>656</v>
      </c>
      <c r="B216" s="331"/>
      <c r="C216" s="331"/>
      <c r="D216" s="331"/>
      <c r="E216" s="331"/>
      <c r="F216" s="331"/>
      <c r="G216" s="331"/>
      <c r="H216" s="331"/>
      <c r="I216" s="331"/>
      <c r="J216" s="331"/>
      <c r="K216" s="331"/>
      <c r="L216" s="331"/>
      <c r="M216" s="331"/>
      <c r="N216" s="331"/>
      <c r="O216" s="331"/>
      <c r="P216" s="332"/>
      <c r="Q216" s="298" t="str">
        <f>$L$2</f>
        <v>North / West Bays / Marstens Mills River</v>
      </c>
      <c r="R216" s="299"/>
      <c r="S216" s="299"/>
      <c r="T216" s="299"/>
      <c r="U216" s="299"/>
      <c r="V216" s="299"/>
      <c r="W216" s="299"/>
      <c r="X216" s="299"/>
      <c r="Y216" s="299"/>
      <c r="Z216" s="300"/>
      <c r="AA216" s="289"/>
      <c r="AB216" s="290"/>
      <c r="AC216" s="291"/>
    </row>
    <row r="217" spans="1:29" s="16" customFormat="1" ht="9" customHeight="1" thickTop="1" thickBot="1" x14ac:dyDescent="0.3">
      <c r="A217" s="271" t="s">
        <v>580</v>
      </c>
      <c r="B217" s="272" t="s">
        <v>12</v>
      </c>
      <c r="C217" s="272"/>
      <c r="D217" s="272" t="s">
        <v>13</v>
      </c>
      <c r="E217" s="272" t="s">
        <v>14</v>
      </c>
      <c r="F217" s="272" t="s">
        <v>15</v>
      </c>
      <c r="G217" s="273" t="s">
        <v>16</v>
      </c>
      <c r="H217" s="273" t="s">
        <v>17</v>
      </c>
      <c r="I217" s="274" t="s">
        <v>21</v>
      </c>
      <c r="J217" s="275" t="s">
        <v>18</v>
      </c>
      <c r="K217" s="275" t="s">
        <v>19</v>
      </c>
      <c r="L217" s="276" t="s">
        <v>27</v>
      </c>
      <c r="M217" s="277" t="s">
        <v>23</v>
      </c>
      <c r="N217" s="277" t="s">
        <v>376</v>
      </c>
      <c r="O217" s="277" t="s">
        <v>377</v>
      </c>
      <c r="P217" s="274" t="s">
        <v>586</v>
      </c>
      <c r="Q217" s="279"/>
      <c r="R217" s="280"/>
      <c r="S217" s="280"/>
      <c r="T217" s="280"/>
      <c r="U217" s="281"/>
      <c r="V217" s="273"/>
      <c r="W217" s="273"/>
      <c r="X217" s="273"/>
      <c r="Y217" s="273"/>
      <c r="Z217" s="273"/>
      <c r="AA217" s="273" t="s">
        <v>583</v>
      </c>
      <c r="AB217" s="273" t="s">
        <v>584</v>
      </c>
      <c r="AC217" s="278" t="s">
        <v>585</v>
      </c>
    </row>
    <row r="218" spans="1:29" s="14" customFormat="1" ht="15" customHeight="1" thickTop="1" thickBot="1" x14ac:dyDescent="0.3">
      <c r="A218" s="25" t="s">
        <v>3</v>
      </c>
      <c r="B218" s="335" t="s">
        <v>146</v>
      </c>
      <c r="C218" s="328" t="s">
        <v>0</v>
      </c>
      <c r="D218" s="257" t="s">
        <v>573</v>
      </c>
      <c r="E218" s="283" t="s">
        <v>516</v>
      </c>
      <c r="F218" s="283" t="s">
        <v>517</v>
      </c>
      <c r="G218" s="346" t="s">
        <v>0</v>
      </c>
      <c r="H218" s="348" t="s">
        <v>0</v>
      </c>
      <c r="I218" s="367">
        <v>8.1999999999999993</v>
      </c>
      <c r="J218" s="367">
        <v>1.8</v>
      </c>
      <c r="K218" s="369">
        <f>IF(I218=" "," ",(I218+$H$6-J218))</f>
        <v>7.2</v>
      </c>
      <c r="L218" s="404" t="s">
        <v>363</v>
      </c>
      <c r="M218" s="676">
        <v>2016</v>
      </c>
      <c r="N218" s="402" t="str">
        <f>IF(AA218=1,"VERIFIED",IF(AB218=1,"CHECKED",IF(R218=1,"RECHECK",IF(T218=1,"VERIFY",IF(U218=1,"NEED APP","NOT SCHED")))))</f>
        <v>NOT SCHED</v>
      </c>
      <c r="O218" s="230" t="s">
        <v>378</v>
      </c>
      <c r="P218" s="398" t="s">
        <v>361</v>
      </c>
      <c r="Q218" s="27">
        <f>IF(A219=" "," ",1)</f>
        <v>1</v>
      </c>
      <c r="R218" s="206" t="s">
        <v>0</v>
      </c>
      <c r="S218" s="54">
        <v>1</v>
      </c>
      <c r="T218" s="195" t="s">
        <v>0</v>
      </c>
      <c r="U218" s="196" t="s">
        <v>0</v>
      </c>
      <c r="V218" s="50" t="s">
        <v>0</v>
      </c>
      <c r="W218" s="51" t="s">
        <v>0</v>
      </c>
      <c r="X218" s="52" t="s">
        <v>0</v>
      </c>
      <c r="Y218" s="52" t="s">
        <v>0</v>
      </c>
      <c r="Z218" s="53" t="s">
        <v>0</v>
      </c>
      <c r="AA218" s="219" t="s">
        <v>0</v>
      </c>
      <c r="AB218" s="206" t="s">
        <v>0</v>
      </c>
      <c r="AC218" s="220" t="s">
        <v>0</v>
      </c>
    </row>
    <row r="219" spans="1:29" s="14" customFormat="1" ht="15" customHeight="1" thickTop="1" thickBot="1" x14ac:dyDescent="0.3">
      <c r="A219" s="184" t="s">
        <v>144</v>
      </c>
      <c r="B219" s="336"/>
      <c r="C219" s="328"/>
      <c r="D219" s="252" t="s">
        <v>574</v>
      </c>
      <c r="E219" s="249" t="s">
        <v>516</v>
      </c>
      <c r="F219" s="249" t="s">
        <v>517</v>
      </c>
      <c r="G219" s="392"/>
      <c r="H219" s="343"/>
      <c r="I219" s="368"/>
      <c r="J219" s="368"/>
      <c r="K219" s="370"/>
      <c r="L219" s="405"/>
      <c r="M219" s="677"/>
      <c r="N219" s="403"/>
      <c r="O219" s="189" t="s">
        <v>379</v>
      </c>
      <c r="P219" s="399"/>
      <c r="Q219" s="356" t="s">
        <v>666</v>
      </c>
      <c r="R219" s="357"/>
      <c r="S219" s="357"/>
      <c r="T219" s="357"/>
      <c r="U219" s="357"/>
      <c r="V219" s="357"/>
      <c r="W219" s="357"/>
      <c r="X219" s="357"/>
      <c r="Y219" s="357"/>
      <c r="Z219" s="358"/>
      <c r="AA219" s="213"/>
      <c r="AB219" s="214"/>
      <c r="AC219" s="215"/>
    </row>
    <row r="220" spans="1:29" s="17" customFormat="1" ht="9" customHeight="1" thickTop="1" thickBot="1" x14ac:dyDescent="0.3">
      <c r="A220" s="181" t="s">
        <v>145</v>
      </c>
      <c r="B220" s="336"/>
      <c r="C220" s="328"/>
      <c r="D220" s="238" t="s">
        <v>437</v>
      </c>
      <c r="E220" s="285" t="s">
        <v>518</v>
      </c>
      <c r="F220" s="285" t="s">
        <v>618</v>
      </c>
      <c r="G220" s="255" t="s">
        <v>20</v>
      </c>
      <c r="H220" s="256" t="s">
        <v>581</v>
      </c>
      <c r="I220" s="284" t="s">
        <v>22</v>
      </c>
      <c r="J220" s="256" t="s">
        <v>603</v>
      </c>
      <c r="K220" s="256" t="s">
        <v>5</v>
      </c>
      <c r="L220" s="255" t="s">
        <v>582</v>
      </c>
      <c r="M220" s="383" t="s">
        <v>604</v>
      </c>
      <c r="N220" s="384"/>
      <c r="O220" s="384"/>
      <c r="P220" s="385"/>
      <c r="Q220" s="359"/>
      <c r="R220" s="360"/>
      <c r="S220" s="360"/>
      <c r="T220" s="360"/>
      <c r="U220" s="360"/>
      <c r="V220" s="360"/>
      <c r="W220" s="360"/>
      <c r="X220" s="360"/>
      <c r="Y220" s="360"/>
      <c r="Z220" s="361"/>
      <c r="AA220" s="221"/>
      <c r="AB220" s="222"/>
      <c r="AC220" s="223"/>
    </row>
    <row r="221" spans="1:29" s="14" customFormat="1" ht="15" customHeight="1" thickBot="1" x14ac:dyDescent="0.3">
      <c r="A221" s="18">
        <v>31</v>
      </c>
      <c r="B221" s="336"/>
      <c r="C221" s="328"/>
      <c r="D221" s="254" t="s">
        <v>575</v>
      </c>
      <c r="E221" s="322" t="s">
        <v>25</v>
      </c>
      <c r="F221" s="323"/>
      <c r="G221" s="333" t="s">
        <v>0</v>
      </c>
      <c r="H221" s="346" t="s">
        <v>0</v>
      </c>
      <c r="I221" s="348" t="s">
        <v>0</v>
      </c>
      <c r="J221" s="324" t="s">
        <v>362</v>
      </c>
      <c r="K221" s="326" t="str">
        <f>IF(S218=1,"Photo Needed",IF(S218=2,"24/7",IF(S218=3,"Has Photo","")))</f>
        <v>Photo Needed</v>
      </c>
      <c r="L221" s="373" t="s">
        <v>441</v>
      </c>
      <c r="M221" s="386"/>
      <c r="N221" s="387"/>
      <c r="O221" s="387"/>
      <c r="P221" s="388"/>
      <c r="Q221" s="359"/>
      <c r="R221" s="360"/>
      <c r="S221" s="360"/>
      <c r="T221" s="360"/>
      <c r="U221" s="360"/>
      <c r="V221" s="360"/>
      <c r="W221" s="360"/>
      <c r="X221" s="360"/>
      <c r="Y221" s="360"/>
      <c r="Z221" s="361"/>
      <c r="AA221" s="213"/>
      <c r="AB221" s="214"/>
      <c r="AC221" s="215"/>
    </row>
    <row r="222" spans="1:29" s="14" customFormat="1" ht="15" customHeight="1" thickTop="1" thickBot="1" x14ac:dyDescent="0.3">
      <c r="A222" s="239" t="str">
        <f>IF(AA218=1,"VERIFIED",IF(AB218=1,"CHECKED",IF(R218=1,"CHECK",IF(T218=1,"VERIFY","NOT SCHED"))))</f>
        <v>NOT SCHED</v>
      </c>
      <c r="B222" s="337"/>
      <c r="C222" s="329"/>
      <c r="D222" s="253" t="s">
        <v>60</v>
      </c>
      <c r="E222" s="246" t="s">
        <v>0</v>
      </c>
      <c r="F222" s="246" t="s">
        <v>0</v>
      </c>
      <c r="G222" s="334"/>
      <c r="H222" s="347"/>
      <c r="I222" s="349"/>
      <c r="J222" s="325"/>
      <c r="K222" s="327"/>
      <c r="L222" s="374"/>
      <c r="M222" s="389"/>
      <c r="N222" s="390"/>
      <c r="O222" s="390"/>
      <c r="P222" s="391"/>
      <c r="Q222" s="362"/>
      <c r="R222" s="363"/>
      <c r="S222" s="363"/>
      <c r="T222" s="363"/>
      <c r="U222" s="363"/>
      <c r="V222" s="363"/>
      <c r="W222" s="363"/>
      <c r="X222" s="363"/>
      <c r="Y222" s="363"/>
      <c r="Z222" s="364"/>
      <c r="AA222" s="213"/>
      <c r="AB222" s="214"/>
      <c r="AC222" s="215"/>
    </row>
    <row r="223" spans="1:29" s="46" customFormat="1" ht="4.9000000000000004" customHeight="1" thickTop="1" thickBot="1" x14ac:dyDescent="0.3">
      <c r="A223" s="28"/>
      <c r="B223" s="29"/>
      <c r="C223" s="30"/>
      <c r="D223" s="31"/>
      <c r="E223" s="247"/>
      <c r="F223" s="247"/>
      <c r="G223" s="33"/>
      <c r="H223" s="32"/>
      <c r="I223" s="34"/>
      <c r="J223" s="34"/>
      <c r="K223" s="35"/>
      <c r="L223" s="190"/>
      <c r="M223" s="36"/>
      <c r="N223" s="36"/>
      <c r="O223" s="36"/>
      <c r="P223" s="37"/>
      <c r="Q223" s="38"/>
      <c r="R223" s="39"/>
      <c r="S223" s="40"/>
      <c r="T223" s="41"/>
      <c r="U223" s="42"/>
      <c r="V223" s="43"/>
      <c r="W223" s="44"/>
      <c r="X223" s="44"/>
      <c r="Y223" s="44"/>
      <c r="Z223" s="45"/>
      <c r="AA223" s="224"/>
      <c r="AB223" s="39"/>
      <c r="AC223" s="225"/>
    </row>
    <row r="224" spans="1:29" s="16" customFormat="1" ht="9" customHeight="1" thickTop="1" thickBot="1" x14ac:dyDescent="0.3">
      <c r="A224" s="271" t="s">
        <v>580</v>
      </c>
      <c r="B224" s="272" t="s">
        <v>12</v>
      </c>
      <c r="C224" s="272"/>
      <c r="D224" s="272" t="s">
        <v>13</v>
      </c>
      <c r="E224" s="272" t="s">
        <v>14</v>
      </c>
      <c r="F224" s="272" t="s">
        <v>15</v>
      </c>
      <c r="G224" s="273" t="s">
        <v>16</v>
      </c>
      <c r="H224" s="273" t="s">
        <v>17</v>
      </c>
      <c r="I224" s="274" t="s">
        <v>21</v>
      </c>
      <c r="J224" s="275" t="s">
        <v>18</v>
      </c>
      <c r="K224" s="275" t="s">
        <v>19</v>
      </c>
      <c r="L224" s="276" t="s">
        <v>27</v>
      </c>
      <c r="M224" s="277" t="s">
        <v>23</v>
      </c>
      <c r="N224" s="277" t="s">
        <v>376</v>
      </c>
      <c r="O224" s="277" t="s">
        <v>377</v>
      </c>
      <c r="P224" s="274" t="s">
        <v>586</v>
      </c>
      <c r="Q224" s="279"/>
      <c r="R224" s="280"/>
      <c r="S224" s="280"/>
      <c r="T224" s="280"/>
      <c r="U224" s="281"/>
      <c r="V224" s="273"/>
      <c r="W224" s="273"/>
      <c r="X224" s="273"/>
      <c r="Y224" s="273"/>
      <c r="Z224" s="273"/>
      <c r="AA224" s="273" t="s">
        <v>583</v>
      </c>
      <c r="AB224" s="273" t="s">
        <v>584</v>
      </c>
      <c r="AC224" s="278" t="s">
        <v>585</v>
      </c>
    </row>
    <row r="225" spans="1:29" s="14" customFormat="1" ht="15" customHeight="1" thickTop="1" thickBot="1" x14ac:dyDescent="0.3">
      <c r="A225" s="25" t="s">
        <v>3</v>
      </c>
      <c r="B225" s="335" t="s">
        <v>388</v>
      </c>
      <c r="C225" s="328" t="s">
        <v>0</v>
      </c>
      <c r="D225" s="257" t="s">
        <v>573</v>
      </c>
      <c r="E225" s="283" t="s">
        <v>521</v>
      </c>
      <c r="F225" s="283" t="s">
        <v>454</v>
      </c>
      <c r="G225" s="346" t="s">
        <v>0</v>
      </c>
      <c r="H225" s="348" t="s">
        <v>0</v>
      </c>
      <c r="I225" s="367">
        <v>8.1999999999999993</v>
      </c>
      <c r="J225" s="367">
        <v>1.8</v>
      </c>
      <c r="K225" s="369">
        <f>IF(I225=" "," ",(I225+$H$6-J225))</f>
        <v>7.2</v>
      </c>
      <c r="L225" s="404" t="s">
        <v>363</v>
      </c>
      <c r="M225" s="676">
        <v>2016</v>
      </c>
      <c r="N225" s="402" t="str">
        <f>IF(AA225=1,"VERIFIED",IF(AB225=1,"CHECKED",IF(R225=1,"CHECK",IF(T225=1,"VERIFY",IF(U225=1,"NEED APP","NOT SCHED")))))</f>
        <v>NOT SCHED</v>
      </c>
      <c r="O225" s="230" t="s">
        <v>378</v>
      </c>
      <c r="P225" s="398" t="s">
        <v>361</v>
      </c>
      <c r="Q225" s="27">
        <f>IF(A226=" "," ",1)</f>
        <v>1</v>
      </c>
      <c r="R225" s="206" t="s">
        <v>0</v>
      </c>
      <c r="S225" s="54">
        <v>1</v>
      </c>
      <c r="T225" s="195" t="s">
        <v>0</v>
      </c>
      <c r="U225" s="196" t="s">
        <v>0</v>
      </c>
      <c r="V225" s="50" t="s">
        <v>0</v>
      </c>
      <c r="W225" s="51" t="s">
        <v>0</v>
      </c>
      <c r="X225" s="52" t="s">
        <v>0</v>
      </c>
      <c r="Y225" s="52" t="s">
        <v>0</v>
      </c>
      <c r="Z225" s="53" t="s">
        <v>0</v>
      </c>
      <c r="AA225" s="219" t="s">
        <v>0</v>
      </c>
      <c r="AB225" s="206"/>
      <c r="AC225" s="220" t="s">
        <v>0</v>
      </c>
    </row>
    <row r="226" spans="1:29" s="14" customFormat="1" ht="15" customHeight="1" thickTop="1" thickBot="1" x14ac:dyDescent="0.3">
      <c r="A226" s="184" t="s">
        <v>134</v>
      </c>
      <c r="B226" s="336"/>
      <c r="C226" s="328"/>
      <c r="D226" s="252" t="s">
        <v>574</v>
      </c>
      <c r="E226" s="249" t="s">
        <v>521</v>
      </c>
      <c r="F226" s="249" t="s">
        <v>454</v>
      </c>
      <c r="G226" s="392"/>
      <c r="H226" s="343"/>
      <c r="I226" s="368"/>
      <c r="J226" s="368"/>
      <c r="K226" s="370"/>
      <c r="L226" s="405"/>
      <c r="M226" s="677"/>
      <c r="N226" s="403"/>
      <c r="O226" s="189" t="s">
        <v>379</v>
      </c>
      <c r="P226" s="399"/>
      <c r="Q226" s="356" t="s">
        <v>666</v>
      </c>
      <c r="R226" s="357"/>
      <c r="S226" s="357"/>
      <c r="T226" s="357"/>
      <c r="U226" s="357"/>
      <c r="V226" s="357"/>
      <c r="W226" s="357"/>
      <c r="X226" s="357"/>
      <c r="Y226" s="357"/>
      <c r="Z226" s="358"/>
      <c r="AA226" s="213"/>
      <c r="AB226" s="214"/>
      <c r="AC226" s="215"/>
    </row>
    <row r="227" spans="1:29" s="17" customFormat="1" ht="9" customHeight="1" thickTop="1" thickBot="1" x14ac:dyDescent="0.3">
      <c r="A227" s="181" t="s">
        <v>135</v>
      </c>
      <c r="B227" s="336"/>
      <c r="C227" s="328"/>
      <c r="D227" s="238" t="s">
        <v>437</v>
      </c>
      <c r="E227" s="285" t="s">
        <v>619</v>
      </c>
      <c r="F227" s="285" t="s">
        <v>531</v>
      </c>
      <c r="G227" s="255" t="s">
        <v>20</v>
      </c>
      <c r="H227" s="256" t="s">
        <v>581</v>
      </c>
      <c r="I227" s="284" t="s">
        <v>22</v>
      </c>
      <c r="J227" s="256" t="s">
        <v>603</v>
      </c>
      <c r="K227" s="256" t="s">
        <v>5</v>
      </c>
      <c r="L227" s="255" t="s">
        <v>582</v>
      </c>
      <c r="M227" s="383" t="s">
        <v>604</v>
      </c>
      <c r="N227" s="384"/>
      <c r="O227" s="384"/>
      <c r="P227" s="385"/>
      <c r="Q227" s="359"/>
      <c r="R227" s="360"/>
      <c r="S227" s="360"/>
      <c r="T227" s="360"/>
      <c r="U227" s="360"/>
      <c r="V227" s="360"/>
      <c r="W227" s="360"/>
      <c r="X227" s="360"/>
      <c r="Y227" s="360"/>
      <c r="Z227" s="361"/>
      <c r="AA227" s="221"/>
      <c r="AB227" s="222"/>
      <c r="AC227" s="223"/>
    </row>
    <row r="228" spans="1:29" s="14" customFormat="1" ht="15" customHeight="1" thickBot="1" x14ac:dyDescent="0.3">
      <c r="A228" s="18">
        <f>A221+1</f>
        <v>32</v>
      </c>
      <c r="B228" s="336"/>
      <c r="C228" s="328"/>
      <c r="D228" s="254" t="s">
        <v>575</v>
      </c>
      <c r="E228" s="322" t="s">
        <v>25</v>
      </c>
      <c r="F228" s="323"/>
      <c r="G228" s="333" t="s">
        <v>0</v>
      </c>
      <c r="H228" s="346" t="s">
        <v>0</v>
      </c>
      <c r="I228" s="348" t="s">
        <v>0</v>
      </c>
      <c r="J228" s="324" t="s">
        <v>362</v>
      </c>
      <c r="K228" s="326" t="str">
        <f>IF(S225=1,"Photo Needed",IF(S225=2,"24/7",IF(S225=3,"Has Photo","")))</f>
        <v>Photo Needed</v>
      </c>
      <c r="L228" s="373" t="s">
        <v>441</v>
      </c>
      <c r="M228" s="386"/>
      <c r="N228" s="387"/>
      <c r="O228" s="387"/>
      <c r="P228" s="388"/>
      <c r="Q228" s="359"/>
      <c r="R228" s="360"/>
      <c r="S228" s="360"/>
      <c r="T228" s="360"/>
      <c r="U228" s="360"/>
      <c r="V228" s="360"/>
      <c r="W228" s="360"/>
      <c r="X228" s="360"/>
      <c r="Y228" s="360"/>
      <c r="Z228" s="361"/>
      <c r="AA228" s="213"/>
      <c r="AB228" s="214"/>
      <c r="AC228" s="215"/>
    </row>
    <row r="229" spans="1:29" s="14" customFormat="1" ht="15" customHeight="1" thickTop="1" thickBot="1" x14ac:dyDescent="0.3">
      <c r="A229" s="239" t="str">
        <f>IF(AA225=1,"VERIFIED",IF(AB225=1,"CHECKED",IF(R225=1,"CHECK",IF(T225=1,"VERIFY","NOT SCHED"))))</f>
        <v>NOT SCHED</v>
      </c>
      <c r="B229" s="337"/>
      <c r="C229" s="329"/>
      <c r="D229" s="253" t="s">
        <v>60</v>
      </c>
      <c r="E229" s="246" t="s">
        <v>0</v>
      </c>
      <c r="F229" s="246" t="s">
        <v>0</v>
      </c>
      <c r="G229" s="334"/>
      <c r="H229" s="347"/>
      <c r="I229" s="349"/>
      <c r="J229" s="325"/>
      <c r="K229" s="327"/>
      <c r="L229" s="374"/>
      <c r="M229" s="389"/>
      <c r="N229" s="390"/>
      <c r="O229" s="390"/>
      <c r="P229" s="391"/>
      <c r="Q229" s="362"/>
      <c r="R229" s="363"/>
      <c r="S229" s="363"/>
      <c r="T229" s="363"/>
      <c r="U229" s="363"/>
      <c r="V229" s="363"/>
      <c r="W229" s="363"/>
      <c r="X229" s="363"/>
      <c r="Y229" s="363"/>
      <c r="Z229" s="364"/>
      <c r="AA229" s="213"/>
      <c r="AB229" s="214"/>
      <c r="AC229" s="215"/>
    </row>
    <row r="230" spans="1:29" s="46" customFormat="1" ht="4.9000000000000004" customHeight="1" thickTop="1" thickBot="1" x14ac:dyDescent="0.3">
      <c r="A230" s="28"/>
      <c r="B230" s="29"/>
      <c r="C230" s="30"/>
      <c r="D230" s="31"/>
      <c r="E230" s="247"/>
      <c r="F230" s="247"/>
      <c r="G230" s="33"/>
      <c r="H230" s="32"/>
      <c r="I230" s="34"/>
      <c r="J230" s="34"/>
      <c r="K230" s="35"/>
      <c r="L230" s="190"/>
      <c r="M230" s="36"/>
      <c r="N230" s="36"/>
      <c r="O230" s="36"/>
      <c r="P230" s="37"/>
      <c r="Q230" s="38"/>
      <c r="R230" s="39"/>
      <c r="S230" s="40"/>
      <c r="T230" s="41"/>
      <c r="U230" s="42"/>
      <c r="V230" s="43"/>
      <c r="W230" s="44"/>
      <c r="X230" s="44"/>
      <c r="Y230" s="44"/>
      <c r="Z230" s="45"/>
      <c r="AA230" s="224"/>
      <c r="AB230" s="39"/>
      <c r="AC230" s="225"/>
    </row>
    <row r="231" spans="1:29" s="16" customFormat="1" ht="9" customHeight="1" thickTop="1" thickBot="1" x14ac:dyDescent="0.3">
      <c r="A231" s="271" t="s">
        <v>580</v>
      </c>
      <c r="B231" s="272" t="s">
        <v>12</v>
      </c>
      <c r="C231" s="272"/>
      <c r="D231" s="272" t="s">
        <v>13</v>
      </c>
      <c r="E231" s="272" t="s">
        <v>14</v>
      </c>
      <c r="F231" s="272" t="s">
        <v>15</v>
      </c>
      <c r="G231" s="273" t="s">
        <v>16</v>
      </c>
      <c r="H231" s="273" t="s">
        <v>17</v>
      </c>
      <c r="I231" s="274" t="s">
        <v>21</v>
      </c>
      <c r="J231" s="275" t="s">
        <v>18</v>
      </c>
      <c r="K231" s="275" t="s">
        <v>19</v>
      </c>
      <c r="L231" s="276" t="s">
        <v>27</v>
      </c>
      <c r="M231" s="277" t="s">
        <v>23</v>
      </c>
      <c r="N231" s="277" t="s">
        <v>376</v>
      </c>
      <c r="O231" s="277" t="s">
        <v>377</v>
      </c>
      <c r="P231" s="274" t="s">
        <v>586</v>
      </c>
      <c r="Q231" s="279"/>
      <c r="R231" s="280"/>
      <c r="S231" s="280"/>
      <c r="T231" s="280"/>
      <c r="U231" s="281"/>
      <c r="V231" s="273"/>
      <c r="W231" s="273"/>
      <c r="X231" s="273"/>
      <c r="Y231" s="273"/>
      <c r="Z231" s="273"/>
      <c r="AA231" s="273" t="s">
        <v>583</v>
      </c>
      <c r="AB231" s="273" t="s">
        <v>584</v>
      </c>
      <c r="AC231" s="278" t="s">
        <v>585</v>
      </c>
    </row>
    <row r="232" spans="1:29" s="14" customFormat="1" ht="15" customHeight="1" thickTop="1" thickBot="1" x14ac:dyDescent="0.3">
      <c r="A232" s="25" t="s">
        <v>3</v>
      </c>
      <c r="B232" s="335" t="s">
        <v>389</v>
      </c>
      <c r="C232" s="328" t="s">
        <v>0</v>
      </c>
      <c r="D232" s="257" t="s">
        <v>573</v>
      </c>
      <c r="E232" s="283" t="s">
        <v>522</v>
      </c>
      <c r="F232" s="283" t="s">
        <v>523</v>
      </c>
      <c r="G232" s="346" t="s">
        <v>0</v>
      </c>
      <c r="H232" s="348" t="s">
        <v>0</v>
      </c>
      <c r="I232" s="375">
        <v>8.8000000000000007</v>
      </c>
      <c r="J232" s="375">
        <v>1.72</v>
      </c>
      <c r="K232" s="369">
        <f>IF(I232=" "," ",(I232+$H$6-J232))</f>
        <v>7.8800000000000017</v>
      </c>
      <c r="L232" s="404" t="s">
        <v>363</v>
      </c>
      <c r="M232" s="676">
        <v>2016</v>
      </c>
      <c r="N232" s="402" t="str">
        <f>IF(AA232=1,"VERIFIED",IF(AB232=1,"CHECKED",IF(R232=1,"RECHECK",IF(T232=1,"VERIFY",IF(U232=1,"NEED APP","NOT SCHED")))))</f>
        <v>NOT SCHED</v>
      </c>
      <c r="O232" s="230" t="s">
        <v>378</v>
      </c>
      <c r="P232" s="398" t="s">
        <v>394</v>
      </c>
      <c r="Q232" s="27">
        <f>IF(A233=" "," ",1)</f>
        <v>1</v>
      </c>
      <c r="R232" s="206" t="s">
        <v>0</v>
      </c>
      <c r="S232" s="54">
        <v>1</v>
      </c>
      <c r="T232" s="195" t="s">
        <v>0</v>
      </c>
      <c r="U232" s="196" t="s">
        <v>0</v>
      </c>
      <c r="V232" s="50" t="s">
        <v>0</v>
      </c>
      <c r="W232" s="51" t="s">
        <v>0</v>
      </c>
      <c r="X232" s="52" t="s">
        <v>0</v>
      </c>
      <c r="Y232" s="52" t="s">
        <v>0</v>
      </c>
      <c r="Z232" s="53" t="s">
        <v>0</v>
      </c>
      <c r="AA232" s="219" t="s">
        <v>0</v>
      </c>
      <c r="AB232" s="206"/>
      <c r="AC232" s="220" t="s">
        <v>0</v>
      </c>
    </row>
    <row r="233" spans="1:29" s="14" customFormat="1" ht="15" customHeight="1" thickTop="1" thickBot="1" x14ac:dyDescent="0.3">
      <c r="A233" s="184" t="s">
        <v>311</v>
      </c>
      <c r="B233" s="336"/>
      <c r="C233" s="328"/>
      <c r="D233" s="252" t="s">
        <v>574</v>
      </c>
      <c r="E233" s="249" t="s">
        <v>522</v>
      </c>
      <c r="F233" s="249" t="s">
        <v>523</v>
      </c>
      <c r="G233" s="392"/>
      <c r="H233" s="343"/>
      <c r="I233" s="376"/>
      <c r="J233" s="376"/>
      <c r="K233" s="370"/>
      <c r="L233" s="405"/>
      <c r="M233" s="677"/>
      <c r="N233" s="403"/>
      <c r="O233" s="189" t="s">
        <v>379</v>
      </c>
      <c r="P233" s="399"/>
      <c r="Q233" s="356" t="s">
        <v>666</v>
      </c>
      <c r="R233" s="357"/>
      <c r="S233" s="357"/>
      <c r="T233" s="357"/>
      <c r="U233" s="357"/>
      <c r="V233" s="357"/>
      <c r="W233" s="357"/>
      <c r="X233" s="357"/>
      <c r="Y233" s="357"/>
      <c r="Z233" s="358"/>
      <c r="AA233" s="213"/>
      <c r="AB233" s="214"/>
      <c r="AC233" s="215"/>
    </row>
    <row r="234" spans="1:29" s="17" customFormat="1" ht="9" customHeight="1" thickTop="1" thickBot="1" x14ac:dyDescent="0.3">
      <c r="A234" s="181" t="s">
        <v>312</v>
      </c>
      <c r="B234" s="336"/>
      <c r="C234" s="328"/>
      <c r="D234" s="238" t="s">
        <v>437</v>
      </c>
      <c r="E234" s="285" t="s">
        <v>620</v>
      </c>
      <c r="F234" s="285" t="s">
        <v>532</v>
      </c>
      <c r="G234" s="255" t="s">
        <v>20</v>
      </c>
      <c r="H234" s="256" t="s">
        <v>581</v>
      </c>
      <c r="I234" s="284" t="s">
        <v>22</v>
      </c>
      <c r="J234" s="256" t="s">
        <v>603</v>
      </c>
      <c r="K234" s="256" t="s">
        <v>5</v>
      </c>
      <c r="L234" s="255" t="s">
        <v>582</v>
      </c>
      <c r="M234" s="383" t="s">
        <v>604</v>
      </c>
      <c r="N234" s="384"/>
      <c r="O234" s="384"/>
      <c r="P234" s="385"/>
      <c r="Q234" s="359"/>
      <c r="R234" s="360"/>
      <c r="S234" s="360"/>
      <c r="T234" s="360"/>
      <c r="U234" s="360"/>
      <c r="V234" s="360"/>
      <c r="W234" s="360"/>
      <c r="X234" s="360"/>
      <c r="Y234" s="360"/>
      <c r="Z234" s="361"/>
      <c r="AA234" s="221"/>
      <c r="AB234" s="222"/>
      <c r="AC234" s="223"/>
    </row>
    <row r="235" spans="1:29" s="14" customFormat="1" ht="15" customHeight="1" thickBot="1" x14ac:dyDescent="0.3">
      <c r="A235" s="18">
        <f>A228+1</f>
        <v>33</v>
      </c>
      <c r="B235" s="336"/>
      <c r="C235" s="328"/>
      <c r="D235" s="254" t="s">
        <v>575</v>
      </c>
      <c r="E235" s="322" t="s">
        <v>25</v>
      </c>
      <c r="F235" s="323"/>
      <c r="G235" s="333" t="s">
        <v>0</v>
      </c>
      <c r="H235" s="346" t="s">
        <v>0</v>
      </c>
      <c r="I235" s="348" t="s">
        <v>0</v>
      </c>
      <c r="J235" s="324" t="s">
        <v>362</v>
      </c>
      <c r="K235" s="326" t="str">
        <f>IF(S232=1,"Photo Needed",IF(S232=2,"24/7",IF(S232=3,"Has Photo","")))</f>
        <v>Photo Needed</v>
      </c>
      <c r="L235" s="373" t="s">
        <v>441</v>
      </c>
      <c r="M235" s="386"/>
      <c r="N235" s="387"/>
      <c r="O235" s="387"/>
      <c r="P235" s="388"/>
      <c r="Q235" s="359"/>
      <c r="R235" s="360"/>
      <c r="S235" s="360"/>
      <c r="T235" s="360"/>
      <c r="U235" s="360"/>
      <c r="V235" s="360"/>
      <c r="W235" s="360"/>
      <c r="X235" s="360"/>
      <c r="Y235" s="360"/>
      <c r="Z235" s="361"/>
      <c r="AA235" s="213"/>
      <c r="AB235" s="214"/>
      <c r="AC235" s="215"/>
    </row>
    <row r="236" spans="1:29" s="14" customFormat="1" ht="15" customHeight="1" thickTop="1" thickBot="1" x14ac:dyDescent="0.3">
      <c r="A236" s="239" t="str">
        <f>IF(AA232=1,"VERIFIED",IF(AB232=1,"CHECKED",IF(R232=1,"CHECK",IF(T232=1,"VERIFY","NOT SCHED"))))</f>
        <v>NOT SCHED</v>
      </c>
      <c r="B236" s="337"/>
      <c r="C236" s="329"/>
      <c r="D236" s="253" t="s">
        <v>60</v>
      </c>
      <c r="E236" s="246" t="s">
        <v>0</v>
      </c>
      <c r="F236" s="246" t="s">
        <v>0</v>
      </c>
      <c r="G236" s="334"/>
      <c r="H236" s="347"/>
      <c r="I236" s="349"/>
      <c r="J236" s="325"/>
      <c r="K236" s="327"/>
      <c r="L236" s="374"/>
      <c r="M236" s="389"/>
      <c r="N236" s="390"/>
      <c r="O236" s="390"/>
      <c r="P236" s="391"/>
      <c r="Q236" s="362"/>
      <c r="R236" s="363"/>
      <c r="S236" s="363"/>
      <c r="T236" s="363"/>
      <c r="U236" s="363"/>
      <c r="V236" s="363"/>
      <c r="W236" s="363"/>
      <c r="X236" s="363"/>
      <c r="Y236" s="363"/>
      <c r="Z236" s="364"/>
      <c r="AA236" s="213"/>
      <c r="AB236" s="214"/>
      <c r="AC236" s="215"/>
    </row>
    <row r="237" spans="1:29" s="46" customFormat="1" ht="4.9000000000000004" customHeight="1" thickTop="1" thickBot="1" x14ac:dyDescent="0.3">
      <c r="A237" s="28"/>
      <c r="B237" s="29"/>
      <c r="C237" s="30"/>
      <c r="D237" s="31"/>
      <c r="E237" s="247"/>
      <c r="F237" s="247"/>
      <c r="G237" s="33"/>
      <c r="H237" s="32"/>
      <c r="I237" s="34"/>
      <c r="J237" s="34"/>
      <c r="K237" s="35"/>
      <c r="L237" s="190"/>
      <c r="M237" s="36"/>
      <c r="N237" s="36"/>
      <c r="O237" s="36"/>
      <c r="P237" s="37"/>
      <c r="Q237" s="38"/>
      <c r="R237" s="39"/>
      <c r="S237" s="40"/>
      <c r="T237" s="41"/>
      <c r="U237" s="42"/>
      <c r="V237" s="43"/>
      <c r="W237" s="44"/>
      <c r="X237" s="44"/>
      <c r="Y237" s="44"/>
      <c r="Z237" s="45"/>
      <c r="AA237" s="224"/>
      <c r="AB237" s="39"/>
      <c r="AC237" s="225"/>
    </row>
    <row r="238" spans="1:29" s="16" customFormat="1" ht="9" customHeight="1" thickTop="1" thickBot="1" x14ac:dyDescent="0.3">
      <c r="A238" s="271" t="s">
        <v>580</v>
      </c>
      <c r="B238" s="272" t="s">
        <v>12</v>
      </c>
      <c r="C238" s="272"/>
      <c r="D238" s="272" t="s">
        <v>13</v>
      </c>
      <c r="E238" s="272" t="s">
        <v>14</v>
      </c>
      <c r="F238" s="272" t="s">
        <v>15</v>
      </c>
      <c r="G238" s="273" t="s">
        <v>16</v>
      </c>
      <c r="H238" s="273" t="s">
        <v>17</v>
      </c>
      <c r="I238" s="274" t="s">
        <v>21</v>
      </c>
      <c r="J238" s="275" t="s">
        <v>18</v>
      </c>
      <c r="K238" s="275" t="s">
        <v>19</v>
      </c>
      <c r="L238" s="276" t="s">
        <v>27</v>
      </c>
      <c r="M238" s="277" t="s">
        <v>23</v>
      </c>
      <c r="N238" s="277" t="s">
        <v>376</v>
      </c>
      <c r="O238" s="277" t="s">
        <v>377</v>
      </c>
      <c r="P238" s="274" t="s">
        <v>586</v>
      </c>
      <c r="Q238" s="279"/>
      <c r="R238" s="280"/>
      <c r="S238" s="280"/>
      <c r="T238" s="280"/>
      <c r="U238" s="281"/>
      <c r="V238" s="273"/>
      <c r="W238" s="273"/>
      <c r="X238" s="273"/>
      <c r="Y238" s="273"/>
      <c r="Z238" s="273"/>
      <c r="AA238" s="273" t="s">
        <v>583</v>
      </c>
      <c r="AB238" s="273" t="s">
        <v>584</v>
      </c>
      <c r="AC238" s="278" t="s">
        <v>585</v>
      </c>
    </row>
    <row r="239" spans="1:29" s="14" customFormat="1" ht="15" customHeight="1" thickTop="1" thickBot="1" x14ac:dyDescent="0.3">
      <c r="A239" s="25" t="s">
        <v>3</v>
      </c>
      <c r="B239" s="335" t="s">
        <v>390</v>
      </c>
      <c r="C239" s="328" t="s">
        <v>0</v>
      </c>
      <c r="D239" s="257" t="s">
        <v>573</v>
      </c>
      <c r="E239" s="283" t="s">
        <v>524</v>
      </c>
      <c r="F239" s="283" t="s">
        <v>525</v>
      </c>
      <c r="G239" s="346" t="s">
        <v>0</v>
      </c>
      <c r="H239" s="348" t="s">
        <v>0</v>
      </c>
      <c r="I239" s="375">
        <v>8.1999999999999993</v>
      </c>
      <c r="J239" s="375">
        <v>1.8</v>
      </c>
      <c r="K239" s="369">
        <f>IF(I239=" "," ",(I239+$H$6-J239))</f>
        <v>7.2</v>
      </c>
      <c r="L239" s="404" t="s">
        <v>363</v>
      </c>
      <c r="M239" s="676">
        <v>2016</v>
      </c>
      <c r="N239" s="402" t="str">
        <f>IF(AA239=1,"VERIFIED",IF(AB239=1,"CHECKED",IF(R239=1,"RECHECK",IF(T239=1,"VERIFY",IF(U239=1,"NEED APP","NOT SCHED")))))</f>
        <v>NOT SCHED</v>
      </c>
      <c r="O239" s="230" t="s">
        <v>378</v>
      </c>
      <c r="P239" s="398" t="s">
        <v>393</v>
      </c>
      <c r="Q239" s="27">
        <f>IF(A240=" "," ",1)</f>
        <v>1</v>
      </c>
      <c r="R239" s="206" t="s">
        <v>0</v>
      </c>
      <c r="S239" s="54">
        <v>1</v>
      </c>
      <c r="T239" s="195" t="s">
        <v>0</v>
      </c>
      <c r="U239" s="196" t="s">
        <v>0</v>
      </c>
      <c r="V239" s="50" t="s">
        <v>0</v>
      </c>
      <c r="W239" s="51" t="s">
        <v>0</v>
      </c>
      <c r="X239" s="52" t="s">
        <v>0</v>
      </c>
      <c r="Y239" s="52" t="s">
        <v>0</v>
      </c>
      <c r="Z239" s="53" t="s">
        <v>0</v>
      </c>
      <c r="AA239" s="219" t="s">
        <v>0</v>
      </c>
      <c r="AB239" s="206" t="s">
        <v>0</v>
      </c>
      <c r="AC239" s="220" t="s">
        <v>0</v>
      </c>
    </row>
    <row r="240" spans="1:29" s="14" customFormat="1" ht="15" customHeight="1" thickTop="1" thickBot="1" x14ac:dyDescent="0.3">
      <c r="A240" s="184" t="s">
        <v>316</v>
      </c>
      <c r="B240" s="336"/>
      <c r="C240" s="328"/>
      <c r="D240" s="252" t="s">
        <v>574</v>
      </c>
      <c r="E240" s="249" t="s">
        <v>524</v>
      </c>
      <c r="F240" s="249" t="s">
        <v>525</v>
      </c>
      <c r="G240" s="392"/>
      <c r="H240" s="343"/>
      <c r="I240" s="376"/>
      <c r="J240" s="376"/>
      <c r="K240" s="370"/>
      <c r="L240" s="405"/>
      <c r="M240" s="677"/>
      <c r="N240" s="403"/>
      <c r="O240" s="189" t="s">
        <v>379</v>
      </c>
      <c r="P240" s="399"/>
      <c r="Q240" s="356" t="s">
        <v>666</v>
      </c>
      <c r="R240" s="357"/>
      <c r="S240" s="357"/>
      <c r="T240" s="357"/>
      <c r="U240" s="357"/>
      <c r="V240" s="357"/>
      <c r="W240" s="357"/>
      <c r="X240" s="357"/>
      <c r="Y240" s="357"/>
      <c r="Z240" s="358"/>
      <c r="AA240" s="213"/>
      <c r="AB240" s="214"/>
      <c r="AC240" s="215"/>
    </row>
    <row r="241" spans="1:29" s="17" customFormat="1" ht="9" customHeight="1" thickTop="1" thickBot="1" x14ac:dyDescent="0.3">
      <c r="A241" s="181" t="s">
        <v>317</v>
      </c>
      <c r="B241" s="336"/>
      <c r="C241" s="328"/>
      <c r="D241" s="238" t="s">
        <v>437</v>
      </c>
      <c r="E241" s="285" t="s">
        <v>621</v>
      </c>
      <c r="F241" s="285" t="s">
        <v>622</v>
      </c>
      <c r="G241" s="255" t="s">
        <v>20</v>
      </c>
      <c r="H241" s="256" t="s">
        <v>581</v>
      </c>
      <c r="I241" s="284" t="s">
        <v>22</v>
      </c>
      <c r="J241" s="256" t="s">
        <v>603</v>
      </c>
      <c r="K241" s="256" t="s">
        <v>5</v>
      </c>
      <c r="L241" s="255" t="s">
        <v>582</v>
      </c>
      <c r="M241" s="383" t="s">
        <v>604</v>
      </c>
      <c r="N241" s="384"/>
      <c r="O241" s="384"/>
      <c r="P241" s="385"/>
      <c r="Q241" s="359"/>
      <c r="R241" s="360"/>
      <c r="S241" s="360"/>
      <c r="T241" s="360"/>
      <c r="U241" s="360"/>
      <c r="V241" s="360"/>
      <c r="W241" s="360"/>
      <c r="X241" s="360"/>
      <c r="Y241" s="360"/>
      <c r="Z241" s="361"/>
      <c r="AA241" s="221"/>
      <c r="AB241" s="222"/>
      <c r="AC241" s="223"/>
    </row>
    <row r="242" spans="1:29" s="14" customFormat="1" ht="15" customHeight="1" thickBot="1" x14ac:dyDescent="0.3">
      <c r="A242" s="18">
        <f>A235+1</f>
        <v>34</v>
      </c>
      <c r="B242" s="336"/>
      <c r="C242" s="328"/>
      <c r="D242" s="254" t="s">
        <v>575</v>
      </c>
      <c r="E242" s="322" t="s">
        <v>25</v>
      </c>
      <c r="F242" s="323"/>
      <c r="G242" s="333" t="s">
        <v>0</v>
      </c>
      <c r="H242" s="346" t="s">
        <v>0</v>
      </c>
      <c r="I242" s="348" t="s">
        <v>0</v>
      </c>
      <c r="J242" s="324" t="s">
        <v>362</v>
      </c>
      <c r="K242" s="326" t="str">
        <f>IF(S239=1,"Photo Needed",IF(S239=2,"24/7",IF(S239=3,"Has Photo","")))</f>
        <v>Photo Needed</v>
      </c>
      <c r="L242" s="373" t="s">
        <v>441</v>
      </c>
      <c r="M242" s="386"/>
      <c r="N242" s="387"/>
      <c r="O242" s="387"/>
      <c r="P242" s="388"/>
      <c r="Q242" s="359"/>
      <c r="R242" s="360"/>
      <c r="S242" s="360"/>
      <c r="T242" s="360"/>
      <c r="U242" s="360"/>
      <c r="V242" s="360"/>
      <c r="W242" s="360"/>
      <c r="X242" s="360"/>
      <c r="Y242" s="360"/>
      <c r="Z242" s="361"/>
      <c r="AA242" s="213"/>
      <c r="AB242" s="214"/>
      <c r="AC242" s="215"/>
    </row>
    <row r="243" spans="1:29" s="14" customFormat="1" ht="15" customHeight="1" thickTop="1" thickBot="1" x14ac:dyDescent="0.3">
      <c r="A243" s="239" t="str">
        <f>IF(AA239=1,"VERIFIED",IF(AB239=1,"CHECKED",IF(R239=1,"CHECK",IF(T239=1,"VERIFY","NOT SCHED"))))</f>
        <v>NOT SCHED</v>
      </c>
      <c r="B243" s="337"/>
      <c r="C243" s="329"/>
      <c r="D243" s="253" t="s">
        <v>60</v>
      </c>
      <c r="E243" s="246" t="s">
        <v>0</v>
      </c>
      <c r="F243" s="246" t="s">
        <v>0</v>
      </c>
      <c r="G243" s="334"/>
      <c r="H243" s="347"/>
      <c r="I243" s="349"/>
      <c r="J243" s="325"/>
      <c r="K243" s="327"/>
      <c r="L243" s="374"/>
      <c r="M243" s="389"/>
      <c r="N243" s="390"/>
      <c r="O243" s="390"/>
      <c r="P243" s="391"/>
      <c r="Q243" s="362"/>
      <c r="R243" s="363"/>
      <c r="S243" s="363"/>
      <c r="T243" s="363"/>
      <c r="U243" s="363"/>
      <c r="V243" s="363"/>
      <c r="W243" s="363"/>
      <c r="X243" s="363"/>
      <c r="Y243" s="363"/>
      <c r="Z243" s="364"/>
      <c r="AA243" s="213"/>
      <c r="AB243" s="214"/>
      <c r="AC243" s="215"/>
    </row>
    <row r="244" spans="1:29" s="46" customFormat="1" ht="4.9000000000000004" customHeight="1" thickTop="1" thickBot="1" x14ac:dyDescent="0.3">
      <c r="A244" s="28"/>
      <c r="B244" s="29"/>
      <c r="C244" s="30"/>
      <c r="D244" s="31"/>
      <c r="E244" s="247"/>
      <c r="F244" s="247"/>
      <c r="G244" s="33"/>
      <c r="H244" s="32"/>
      <c r="I244" s="34"/>
      <c r="J244" s="34"/>
      <c r="K244" s="35"/>
      <c r="L244" s="190"/>
      <c r="M244" s="36"/>
      <c r="N244" s="36"/>
      <c r="O244" s="36"/>
      <c r="P244" s="37"/>
      <c r="Q244" s="38"/>
      <c r="R244" s="39"/>
      <c r="S244" s="40"/>
      <c r="T244" s="41"/>
      <c r="U244" s="42"/>
      <c r="V244" s="43"/>
      <c r="W244" s="44"/>
      <c r="X244" s="44"/>
      <c r="Y244" s="44"/>
      <c r="Z244" s="45"/>
      <c r="AA244" s="224"/>
      <c r="AB244" s="39"/>
      <c r="AC244" s="225"/>
    </row>
    <row r="245" spans="1:29" s="16" customFormat="1" ht="9" customHeight="1" thickTop="1" thickBot="1" x14ac:dyDescent="0.3">
      <c r="A245" s="271" t="s">
        <v>580</v>
      </c>
      <c r="B245" s="272" t="s">
        <v>12</v>
      </c>
      <c r="C245" s="272"/>
      <c r="D245" s="272" t="s">
        <v>13</v>
      </c>
      <c r="E245" s="272" t="s">
        <v>14</v>
      </c>
      <c r="F245" s="272" t="s">
        <v>15</v>
      </c>
      <c r="G245" s="273" t="s">
        <v>16</v>
      </c>
      <c r="H245" s="273" t="s">
        <v>17</v>
      </c>
      <c r="I245" s="274" t="s">
        <v>21</v>
      </c>
      <c r="J245" s="275" t="s">
        <v>18</v>
      </c>
      <c r="K245" s="275" t="s">
        <v>19</v>
      </c>
      <c r="L245" s="276" t="s">
        <v>27</v>
      </c>
      <c r="M245" s="277" t="s">
        <v>23</v>
      </c>
      <c r="N245" s="277" t="s">
        <v>376</v>
      </c>
      <c r="O245" s="277" t="s">
        <v>377</v>
      </c>
      <c r="P245" s="274" t="s">
        <v>586</v>
      </c>
      <c r="Q245" s="279"/>
      <c r="R245" s="280"/>
      <c r="S245" s="280"/>
      <c r="T245" s="280"/>
      <c r="U245" s="281"/>
      <c r="V245" s="273"/>
      <c r="W245" s="273"/>
      <c r="X245" s="273"/>
      <c r="Y245" s="273"/>
      <c r="Z245" s="273"/>
      <c r="AA245" s="273" t="s">
        <v>583</v>
      </c>
      <c r="AB245" s="273" t="s">
        <v>584</v>
      </c>
      <c r="AC245" s="278" t="s">
        <v>585</v>
      </c>
    </row>
    <row r="246" spans="1:29" s="14" customFormat="1" ht="15" customHeight="1" thickTop="1" thickBot="1" x14ac:dyDescent="0.3">
      <c r="A246" s="25" t="s">
        <v>3</v>
      </c>
      <c r="B246" s="335" t="s">
        <v>392</v>
      </c>
      <c r="C246" s="328" t="s">
        <v>0</v>
      </c>
      <c r="D246" s="257" t="s">
        <v>573</v>
      </c>
      <c r="E246" s="283" t="s">
        <v>526</v>
      </c>
      <c r="F246" s="283" t="s">
        <v>527</v>
      </c>
      <c r="G246" s="346" t="s">
        <v>0</v>
      </c>
      <c r="H246" s="348" t="s">
        <v>0</v>
      </c>
      <c r="I246" s="375">
        <v>7.1</v>
      </c>
      <c r="J246" s="375">
        <v>1.72</v>
      </c>
      <c r="K246" s="369">
        <f>IF(I246=" "," ",(I246+$H$6-J246))</f>
        <v>6.18</v>
      </c>
      <c r="L246" s="404" t="s">
        <v>363</v>
      </c>
      <c r="M246" s="676">
        <v>2016</v>
      </c>
      <c r="N246" s="402" t="str">
        <f>IF(AA246=1,"VERIFIED",IF(AB246=1,"CHECKED",IF(R246=1,"RECHECK",IF(T246=1,"VERIFY",IF(U246=1,"NEED APP","NOT SCHED")))))</f>
        <v>NOT SCHED</v>
      </c>
      <c r="O246" s="230" t="s">
        <v>378</v>
      </c>
      <c r="P246" s="398" t="s">
        <v>394</v>
      </c>
      <c r="Q246" s="27">
        <f>IF(A247=" "," ",1)</f>
        <v>1</v>
      </c>
      <c r="R246" s="206" t="s">
        <v>0</v>
      </c>
      <c r="S246" s="54">
        <v>1</v>
      </c>
      <c r="T246" s="195" t="s">
        <v>0</v>
      </c>
      <c r="U246" s="196" t="s">
        <v>0</v>
      </c>
      <c r="V246" s="50" t="s">
        <v>0</v>
      </c>
      <c r="W246" s="51" t="s">
        <v>0</v>
      </c>
      <c r="X246" s="52" t="s">
        <v>0</v>
      </c>
      <c r="Y246" s="52" t="s">
        <v>0</v>
      </c>
      <c r="Z246" s="53" t="s">
        <v>0</v>
      </c>
      <c r="AA246" s="219" t="s">
        <v>0</v>
      </c>
      <c r="AB246" s="206" t="s">
        <v>0</v>
      </c>
      <c r="AC246" s="220" t="s">
        <v>0</v>
      </c>
    </row>
    <row r="247" spans="1:29" s="14" customFormat="1" ht="15" customHeight="1" thickTop="1" thickBot="1" x14ac:dyDescent="0.3">
      <c r="A247" s="184" t="s">
        <v>321</v>
      </c>
      <c r="B247" s="336"/>
      <c r="C247" s="328"/>
      <c r="D247" s="252" t="s">
        <v>574</v>
      </c>
      <c r="E247" s="249" t="s">
        <v>526</v>
      </c>
      <c r="F247" s="249" t="s">
        <v>527</v>
      </c>
      <c r="G247" s="392"/>
      <c r="H247" s="343"/>
      <c r="I247" s="376"/>
      <c r="J247" s="376"/>
      <c r="K247" s="370"/>
      <c r="L247" s="405"/>
      <c r="M247" s="677"/>
      <c r="N247" s="403"/>
      <c r="O247" s="189" t="s">
        <v>379</v>
      </c>
      <c r="P247" s="399"/>
      <c r="Q247" s="356" t="s">
        <v>666</v>
      </c>
      <c r="R247" s="357"/>
      <c r="S247" s="357"/>
      <c r="T247" s="357"/>
      <c r="U247" s="357"/>
      <c r="V247" s="357"/>
      <c r="W247" s="357"/>
      <c r="X247" s="357"/>
      <c r="Y247" s="357"/>
      <c r="Z247" s="358"/>
      <c r="AA247" s="213"/>
      <c r="AB247" s="214"/>
      <c r="AC247" s="215"/>
    </row>
    <row r="248" spans="1:29" s="17" customFormat="1" ht="9" customHeight="1" thickTop="1" thickBot="1" x14ac:dyDescent="0.3">
      <c r="A248" s="181" t="s">
        <v>322</v>
      </c>
      <c r="B248" s="336"/>
      <c r="C248" s="328"/>
      <c r="D248" s="238" t="s">
        <v>437</v>
      </c>
      <c r="E248" s="285" t="s">
        <v>533</v>
      </c>
      <c r="F248" s="285" t="s">
        <v>534</v>
      </c>
      <c r="G248" s="255" t="s">
        <v>20</v>
      </c>
      <c r="H248" s="256" t="s">
        <v>581</v>
      </c>
      <c r="I248" s="284" t="s">
        <v>22</v>
      </c>
      <c r="J248" s="256" t="s">
        <v>603</v>
      </c>
      <c r="K248" s="256" t="s">
        <v>5</v>
      </c>
      <c r="L248" s="255" t="s">
        <v>582</v>
      </c>
      <c r="M248" s="383" t="s">
        <v>604</v>
      </c>
      <c r="N248" s="384"/>
      <c r="O248" s="384"/>
      <c r="P248" s="385"/>
      <c r="Q248" s="359"/>
      <c r="R248" s="360"/>
      <c r="S248" s="360"/>
      <c r="T248" s="360"/>
      <c r="U248" s="360"/>
      <c r="V248" s="360"/>
      <c r="W248" s="360"/>
      <c r="X248" s="360"/>
      <c r="Y248" s="360"/>
      <c r="Z248" s="361"/>
      <c r="AA248" s="221"/>
      <c r="AB248" s="222"/>
      <c r="AC248" s="223"/>
    </row>
    <row r="249" spans="1:29" s="14" customFormat="1" ht="15" customHeight="1" thickBot="1" x14ac:dyDescent="0.3">
      <c r="A249" s="18">
        <f>A242+1</f>
        <v>35</v>
      </c>
      <c r="B249" s="336"/>
      <c r="C249" s="328"/>
      <c r="D249" s="254" t="s">
        <v>575</v>
      </c>
      <c r="E249" s="322" t="s">
        <v>25</v>
      </c>
      <c r="F249" s="323"/>
      <c r="G249" s="333" t="s">
        <v>0</v>
      </c>
      <c r="H249" s="346" t="s">
        <v>0</v>
      </c>
      <c r="I249" s="348" t="s">
        <v>0</v>
      </c>
      <c r="J249" s="324" t="s">
        <v>362</v>
      </c>
      <c r="K249" s="525" t="str">
        <f>IF(S246=1,"Photo Needed",IF(S246=2,"24/7",IF(S246=3,"Has Photo","")))</f>
        <v>Photo Needed</v>
      </c>
      <c r="L249" s="373" t="s">
        <v>441</v>
      </c>
      <c r="M249" s="386"/>
      <c r="N249" s="387"/>
      <c r="O249" s="387"/>
      <c r="P249" s="388"/>
      <c r="Q249" s="359"/>
      <c r="R249" s="360"/>
      <c r="S249" s="360"/>
      <c r="T249" s="360"/>
      <c r="U249" s="360"/>
      <c r="V249" s="360"/>
      <c r="W249" s="360"/>
      <c r="X249" s="360"/>
      <c r="Y249" s="360"/>
      <c r="Z249" s="361"/>
      <c r="AA249" s="213"/>
      <c r="AB249" s="214"/>
      <c r="AC249" s="215"/>
    </row>
    <row r="250" spans="1:29" s="14" customFormat="1" ht="15" customHeight="1" thickTop="1" thickBot="1" x14ac:dyDescent="0.3">
      <c r="A250" s="239" t="str">
        <f>IF(AA246=1,"VERIFIED",IF(AB246=1,"CHECKED",IF(R246=1,"CHECK",IF(T246=1,"VERIFY","NOT SCHED"))))</f>
        <v>NOT SCHED</v>
      </c>
      <c r="B250" s="337"/>
      <c r="C250" s="329"/>
      <c r="D250" s="253" t="s">
        <v>60</v>
      </c>
      <c r="E250" s="246" t="s">
        <v>0</v>
      </c>
      <c r="F250" s="246" t="s">
        <v>0</v>
      </c>
      <c r="G250" s="334"/>
      <c r="H250" s="347"/>
      <c r="I250" s="349"/>
      <c r="J250" s="325"/>
      <c r="K250" s="526"/>
      <c r="L250" s="374"/>
      <c r="M250" s="389"/>
      <c r="N250" s="390"/>
      <c r="O250" s="390"/>
      <c r="P250" s="391"/>
      <c r="Q250" s="362"/>
      <c r="R250" s="363"/>
      <c r="S250" s="363"/>
      <c r="T250" s="363"/>
      <c r="U250" s="363"/>
      <c r="V250" s="363"/>
      <c r="W250" s="363"/>
      <c r="X250" s="363"/>
      <c r="Y250" s="363"/>
      <c r="Z250" s="364"/>
      <c r="AA250" s="213"/>
      <c r="AB250" s="214"/>
      <c r="AC250" s="215"/>
    </row>
    <row r="251" spans="1:29" s="46" customFormat="1" ht="4.9000000000000004" customHeight="1" thickTop="1" thickBot="1" x14ac:dyDescent="0.3">
      <c r="A251" s="28"/>
      <c r="B251" s="29"/>
      <c r="C251" s="30"/>
      <c r="D251" s="31"/>
      <c r="E251" s="247"/>
      <c r="F251" s="247"/>
      <c r="G251" s="33"/>
      <c r="H251" s="32"/>
      <c r="I251" s="34"/>
      <c r="J251" s="34"/>
      <c r="K251" s="35"/>
      <c r="L251" s="190"/>
      <c r="M251" s="36"/>
      <c r="N251" s="36"/>
      <c r="O251" s="36"/>
      <c r="P251" s="37"/>
      <c r="Q251" s="38"/>
      <c r="R251" s="39"/>
      <c r="S251" s="40"/>
      <c r="T251" s="41"/>
      <c r="U251" s="42"/>
      <c r="V251" s="43"/>
      <c r="W251" s="44"/>
      <c r="X251" s="44"/>
      <c r="Y251" s="44"/>
      <c r="Z251" s="45"/>
      <c r="AA251" s="224"/>
      <c r="AB251" s="39"/>
      <c r="AC251" s="225"/>
    </row>
    <row r="252" spans="1:29" s="16" customFormat="1" ht="9" customHeight="1" thickTop="1" thickBot="1" x14ac:dyDescent="0.3">
      <c r="A252" s="271" t="s">
        <v>580</v>
      </c>
      <c r="B252" s="272" t="s">
        <v>12</v>
      </c>
      <c r="C252" s="272"/>
      <c r="D252" s="272" t="s">
        <v>13</v>
      </c>
      <c r="E252" s="272" t="s">
        <v>14</v>
      </c>
      <c r="F252" s="272" t="s">
        <v>15</v>
      </c>
      <c r="G252" s="273" t="s">
        <v>16</v>
      </c>
      <c r="H252" s="273" t="s">
        <v>17</v>
      </c>
      <c r="I252" s="274" t="s">
        <v>21</v>
      </c>
      <c r="J252" s="275" t="s">
        <v>18</v>
      </c>
      <c r="K252" s="275" t="s">
        <v>19</v>
      </c>
      <c r="L252" s="276" t="s">
        <v>27</v>
      </c>
      <c r="M252" s="277" t="s">
        <v>23</v>
      </c>
      <c r="N252" s="277" t="s">
        <v>376</v>
      </c>
      <c r="O252" s="277" t="s">
        <v>377</v>
      </c>
      <c r="P252" s="274" t="s">
        <v>586</v>
      </c>
      <c r="Q252" s="279"/>
      <c r="R252" s="280"/>
      <c r="S252" s="280"/>
      <c r="T252" s="280"/>
      <c r="U252" s="281"/>
      <c r="V252" s="273"/>
      <c r="W252" s="273"/>
      <c r="X252" s="273"/>
      <c r="Y252" s="273"/>
      <c r="Z252" s="273"/>
      <c r="AA252" s="273" t="s">
        <v>583</v>
      </c>
      <c r="AB252" s="273" t="s">
        <v>584</v>
      </c>
      <c r="AC252" s="278" t="s">
        <v>585</v>
      </c>
    </row>
    <row r="253" spans="1:29" s="14" customFormat="1" ht="15" customHeight="1" thickTop="1" thickBot="1" x14ac:dyDescent="0.25">
      <c r="A253" s="25" t="s">
        <v>3</v>
      </c>
      <c r="B253" s="335" t="s">
        <v>395</v>
      </c>
      <c r="C253" s="328" t="s">
        <v>0</v>
      </c>
      <c r="D253" s="257" t="s">
        <v>573</v>
      </c>
      <c r="E253" s="286" t="s">
        <v>576</v>
      </c>
      <c r="F253" s="286" t="s">
        <v>528</v>
      </c>
      <c r="G253" s="346" t="s">
        <v>0</v>
      </c>
      <c r="H253" s="348" t="s">
        <v>0</v>
      </c>
      <c r="I253" s="375">
        <v>7.8</v>
      </c>
      <c r="J253" s="375">
        <v>1.72</v>
      </c>
      <c r="K253" s="369">
        <f>IF(I253=" "," ",(I253+$H$6-J253))</f>
        <v>6.88</v>
      </c>
      <c r="L253" s="404" t="s">
        <v>366</v>
      </c>
      <c r="M253" s="676">
        <v>2016</v>
      </c>
      <c r="N253" s="402" t="str">
        <f>IF(AA253=1,"VERIFIED",IF(AB253=1,"CHECKED",IF(R253=1,"RECHECK",IF(T253=1,"VERIFY",IF(U253=1,"NEED APP","NOT SCHED")))))</f>
        <v>NOT SCHED</v>
      </c>
      <c r="O253" s="230" t="s">
        <v>378</v>
      </c>
      <c r="P253" s="398" t="s">
        <v>367</v>
      </c>
      <c r="Q253" s="27">
        <f>IF(A254=" "," ",1)</f>
        <v>1</v>
      </c>
      <c r="R253" s="206" t="s">
        <v>0</v>
      </c>
      <c r="S253" s="54" t="s">
        <v>0</v>
      </c>
      <c r="T253" s="195" t="s">
        <v>0</v>
      </c>
      <c r="U253" s="196" t="s">
        <v>0</v>
      </c>
      <c r="V253" s="50" t="s">
        <v>0</v>
      </c>
      <c r="W253" s="51" t="s">
        <v>0</v>
      </c>
      <c r="X253" s="52" t="s">
        <v>0</v>
      </c>
      <c r="Y253" s="52" t="s">
        <v>0</v>
      </c>
      <c r="Z253" s="53" t="s">
        <v>0</v>
      </c>
      <c r="AA253" s="219" t="s">
        <v>0</v>
      </c>
      <c r="AB253" s="206" t="s">
        <v>0</v>
      </c>
      <c r="AC253" s="220" t="s">
        <v>0</v>
      </c>
    </row>
    <row r="254" spans="1:29" s="14" customFormat="1" ht="15" customHeight="1" thickTop="1" thickBot="1" x14ac:dyDescent="0.3">
      <c r="A254" s="26">
        <v>0</v>
      </c>
      <c r="B254" s="336"/>
      <c r="C254" s="328"/>
      <c r="D254" s="252" t="s">
        <v>574</v>
      </c>
      <c r="E254" s="396" t="s">
        <v>24</v>
      </c>
      <c r="F254" s="510"/>
      <c r="G254" s="392"/>
      <c r="H254" s="343"/>
      <c r="I254" s="376"/>
      <c r="J254" s="376"/>
      <c r="K254" s="370"/>
      <c r="L254" s="405"/>
      <c r="M254" s="677"/>
      <c r="N254" s="403"/>
      <c r="O254" s="189" t="s">
        <v>379</v>
      </c>
      <c r="P254" s="399"/>
      <c r="Q254" s="356" t="s">
        <v>666</v>
      </c>
      <c r="R254" s="357"/>
      <c r="S254" s="357"/>
      <c r="T254" s="357"/>
      <c r="U254" s="357"/>
      <c r="V254" s="357"/>
      <c r="W254" s="357"/>
      <c r="X254" s="357"/>
      <c r="Y254" s="357"/>
      <c r="Z254" s="358"/>
      <c r="AA254" s="213"/>
      <c r="AB254" s="214"/>
      <c r="AC254" s="215"/>
    </row>
    <row r="255" spans="1:29" s="17" customFormat="1" ht="9" customHeight="1" thickTop="1" thickBot="1" x14ac:dyDescent="0.3">
      <c r="A255" s="197" t="s">
        <v>99</v>
      </c>
      <c r="B255" s="336"/>
      <c r="C255" s="328"/>
      <c r="D255" s="238" t="s">
        <v>437</v>
      </c>
      <c r="E255" s="285" t="s">
        <v>624</v>
      </c>
      <c r="F255" s="285" t="s">
        <v>535</v>
      </c>
      <c r="G255" s="255" t="s">
        <v>20</v>
      </c>
      <c r="H255" s="256" t="s">
        <v>581</v>
      </c>
      <c r="I255" s="284" t="s">
        <v>22</v>
      </c>
      <c r="J255" s="256" t="s">
        <v>603</v>
      </c>
      <c r="K255" s="256" t="s">
        <v>5</v>
      </c>
      <c r="L255" s="255" t="s">
        <v>582</v>
      </c>
      <c r="M255" s="383" t="s">
        <v>577</v>
      </c>
      <c r="N255" s="412"/>
      <c r="O255" s="412"/>
      <c r="P255" s="491"/>
      <c r="Q255" s="359"/>
      <c r="R255" s="360"/>
      <c r="S255" s="360"/>
      <c r="T255" s="360"/>
      <c r="U255" s="360"/>
      <c r="V255" s="360"/>
      <c r="W255" s="360"/>
      <c r="X255" s="360"/>
      <c r="Y255" s="360"/>
      <c r="Z255" s="361"/>
      <c r="AA255" s="221"/>
      <c r="AB255" s="222"/>
      <c r="AC255" s="223"/>
    </row>
    <row r="256" spans="1:29" s="14" customFormat="1" ht="15" customHeight="1" thickBot="1" x14ac:dyDescent="0.3">
      <c r="A256" s="18">
        <f>A249+1</f>
        <v>36</v>
      </c>
      <c r="B256" s="336"/>
      <c r="C256" s="328"/>
      <c r="D256" s="254" t="s">
        <v>575</v>
      </c>
      <c r="E256" s="322" t="s">
        <v>25</v>
      </c>
      <c r="F256" s="323"/>
      <c r="G256" s="333" t="s">
        <v>0</v>
      </c>
      <c r="H256" s="346" t="s">
        <v>0</v>
      </c>
      <c r="I256" s="348" t="s">
        <v>0</v>
      </c>
      <c r="J256" s="324" t="s">
        <v>362</v>
      </c>
      <c r="K256" s="439" t="s">
        <v>373</v>
      </c>
      <c r="L256" s="373" t="s">
        <v>441</v>
      </c>
      <c r="M256" s="492"/>
      <c r="N256" s="493"/>
      <c r="O256" s="493"/>
      <c r="P256" s="494"/>
      <c r="Q256" s="359"/>
      <c r="R256" s="360"/>
      <c r="S256" s="360"/>
      <c r="T256" s="360"/>
      <c r="U256" s="360"/>
      <c r="V256" s="360"/>
      <c r="W256" s="360"/>
      <c r="X256" s="360"/>
      <c r="Y256" s="360"/>
      <c r="Z256" s="361"/>
      <c r="AA256" s="213"/>
      <c r="AB256" s="214"/>
      <c r="AC256" s="215"/>
    </row>
    <row r="257" spans="1:29" s="14" customFormat="1" ht="15" customHeight="1" thickTop="1" thickBot="1" x14ac:dyDescent="0.3">
      <c r="A257" s="239" t="str">
        <f>IF(AA253=1,"VERIFIED",IF(AB253=1,"CHECKED",IF(R253=1,"CHECK",IF(T253=1,"VERIFY","NOT SCHED"))))</f>
        <v>NOT SCHED</v>
      </c>
      <c r="B257" s="337"/>
      <c r="C257" s="329"/>
      <c r="D257" s="253" t="s">
        <v>60</v>
      </c>
      <c r="E257" s="246" t="s">
        <v>0</v>
      </c>
      <c r="F257" s="246" t="s">
        <v>0</v>
      </c>
      <c r="G257" s="334"/>
      <c r="H257" s="347"/>
      <c r="I257" s="349"/>
      <c r="J257" s="325"/>
      <c r="K257" s="440"/>
      <c r="L257" s="374"/>
      <c r="M257" s="495"/>
      <c r="N257" s="496"/>
      <c r="O257" s="496"/>
      <c r="P257" s="497"/>
      <c r="Q257" s="362"/>
      <c r="R257" s="363"/>
      <c r="S257" s="363"/>
      <c r="T257" s="363"/>
      <c r="U257" s="363"/>
      <c r="V257" s="363"/>
      <c r="W257" s="363"/>
      <c r="X257" s="363"/>
      <c r="Y257" s="363"/>
      <c r="Z257" s="364"/>
      <c r="AA257" s="213"/>
      <c r="AB257" s="214"/>
      <c r="AC257" s="215"/>
    </row>
    <row r="258" spans="1:29" s="14" customFormat="1" ht="60" customHeight="1" thickTop="1" thickBot="1" x14ac:dyDescent="0.3">
      <c r="A258" s="330" t="s">
        <v>657</v>
      </c>
      <c r="B258" s="331"/>
      <c r="C258" s="331"/>
      <c r="D258" s="331"/>
      <c r="E258" s="331"/>
      <c r="F258" s="331"/>
      <c r="G258" s="331"/>
      <c r="H258" s="331"/>
      <c r="I258" s="331"/>
      <c r="J258" s="331"/>
      <c r="K258" s="331"/>
      <c r="L258" s="331"/>
      <c r="M258" s="331"/>
      <c r="N258" s="331"/>
      <c r="O258" s="331"/>
      <c r="P258" s="332"/>
      <c r="Q258" s="498" t="str">
        <f>$L$2</f>
        <v>North / West Bays / Marstens Mills River</v>
      </c>
      <c r="R258" s="499"/>
      <c r="S258" s="499"/>
      <c r="T258" s="499"/>
      <c r="U258" s="499"/>
      <c r="V258" s="499"/>
      <c r="W258" s="499"/>
      <c r="X258" s="499"/>
      <c r="Y258" s="499"/>
      <c r="Z258" s="500"/>
      <c r="AA258" s="213"/>
      <c r="AB258" s="214"/>
      <c r="AC258" s="215"/>
    </row>
    <row r="259" spans="1:29" s="16" customFormat="1" ht="9" customHeight="1" thickTop="1" thickBot="1" x14ac:dyDescent="0.3">
      <c r="A259" s="271" t="s">
        <v>580</v>
      </c>
      <c r="B259" s="272" t="s">
        <v>12</v>
      </c>
      <c r="C259" s="272"/>
      <c r="D259" s="272" t="s">
        <v>13</v>
      </c>
      <c r="E259" s="272" t="s">
        <v>14</v>
      </c>
      <c r="F259" s="272" t="s">
        <v>15</v>
      </c>
      <c r="G259" s="273" t="s">
        <v>16</v>
      </c>
      <c r="H259" s="273" t="s">
        <v>17</v>
      </c>
      <c r="I259" s="274" t="s">
        <v>21</v>
      </c>
      <c r="J259" s="275" t="s">
        <v>18</v>
      </c>
      <c r="K259" s="275" t="s">
        <v>19</v>
      </c>
      <c r="L259" s="276" t="s">
        <v>27</v>
      </c>
      <c r="M259" s="277" t="s">
        <v>23</v>
      </c>
      <c r="N259" s="277" t="s">
        <v>376</v>
      </c>
      <c r="O259" s="277" t="s">
        <v>377</v>
      </c>
      <c r="P259" s="274" t="s">
        <v>586</v>
      </c>
      <c r="Q259" s="279"/>
      <c r="R259" s="280"/>
      <c r="S259" s="280"/>
      <c r="T259" s="280"/>
      <c r="U259" s="281"/>
      <c r="V259" s="273"/>
      <c r="W259" s="273"/>
      <c r="X259" s="273"/>
      <c r="Y259" s="273"/>
      <c r="Z259" s="273"/>
      <c r="AA259" s="273" t="s">
        <v>583</v>
      </c>
      <c r="AB259" s="273" t="s">
        <v>584</v>
      </c>
      <c r="AC259" s="278" t="s">
        <v>585</v>
      </c>
    </row>
    <row r="260" spans="1:29" s="14" customFormat="1" ht="15" customHeight="1" thickTop="1" thickBot="1" x14ac:dyDescent="0.3">
      <c r="A260" s="25" t="s">
        <v>3</v>
      </c>
      <c r="B260" s="335" t="s">
        <v>391</v>
      </c>
      <c r="C260" s="328" t="s">
        <v>0</v>
      </c>
      <c r="D260" s="257" t="s">
        <v>573</v>
      </c>
      <c r="E260" s="283" t="s">
        <v>529</v>
      </c>
      <c r="F260" s="283" t="s">
        <v>530</v>
      </c>
      <c r="G260" s="346" t="s">
        <v>0</v>
      </c>
      <c r="H260" s="348" t="s">
        <v>0</v>
      </c>
      <c r="I260" s="375">
        <v>11.5</v>
      </c>
      <c r="J260" s="375">
        <v>1.72</v>
      </c>
      <c r="K260" s="369">
        <f>IF(I260=" "," ",(I260+$H$6-J260))</f>
        <v>10.58</v>
      </c>
      <c r="L260" s="404" t="s">
        <v>363</v>
      </c>
      <c r="M260" s="676">
        <v>2016</v>
      </c>
      <c r="N260" s="402" t="str">
        <f>IF(AA260=1,"VERIFIED",IF(AB260=1,"CHECKED",IF(R260=1,"RECHECK",IF(T260=1,"VERIFY",IF(U260=1,"NEED APP","NOT SCHED")))))</f>
        <v>NOT SCHED</v>
      </c>
      <c r="O260" s="230" t="s">
        <v>378</v>
      </c>
      <c r="P260" s="398" t="s">
        <v>361</v>
      </c>
      <c r="Q260" s="27">
        <f>IF(A261=" "," ",1)</f>
        <v>1</v>
      </c>
      <c r="R260" s="206" t="s">
        <v>0</v>
      </c>
      <c r="S260" s="54">
        <v>1</v>
      </c>
      <c r="T260" s="195" t="s">
        <v>0</v>
      </c>
      <c r="U260" s="196" t="s">
        <v>0</v>
      </c>
      <c r="V260" s="50" t="s">
        <v>0</v>
      </c>
      <c r="W260" s="51" t="s">
        <v>0</v>
      </c>
      <c r="X260" s="52" t="s">
        <v>0</v>
      </c>
      <c r="Y260" s="52" t="s">
        <v>0</v>
      </c>
      <c r="Z260" s="53" t="s">
        <v>0</v>
      </c>
      <c r="AA260" s="219" t="s">
        <v>0</v>
      </c>
      <c r="AB260" s="206" t="s">
        <v>0</v>
      </c>
      <c r="AC260" s="220" t="s">
        <v>0</v>
      </c>
    </row>
    <row r="261" spans="1:29" s="14" customFormat="1" ht="15" customHeight="1" thickTop="1" thickBot="1" x14ac:dyDescent="0.3">
      <c r="A261" s="184" t="s">
        <v>107</v>
      </c>
      <c r="B261" s="336"/>
      <c r="C261" s="328"/>
      <c r="D261" s="252" t="s">
        <v>574</v>
      </c>
      <c r="E261" s="249" t="s">
        <v>529</v>
      </c>
      <c r="F261" s="249" t="s">
        <v>530</v>
      </c>
      <c r="G261" s="392"/>
      <c r="H261" s="343"/>
      <c r="I261" s="376"/>
      <c r="J261" s="376"/>
      <c r="K261" s="370"/>
      <c r="L261" s="405"/>
      <c r="M261" s="677"/>
      <c r="N261" s="403"/>
      <c r="O261" s="189" t="s">
        <v>379</v>
      </c>
      <c r="P261" s="399"/>
      <c r="Q261" s="356" t="s">
        <v>666</v>
      </c>
      <c r="R261" s="357"/>
      <c r="S261" s="357"/>
      <c r="T261" s="357"/>
      <c r="U261" s="357"/>
      <c r="V261" s="357"/>
      <c r="W261" s="357"/>
      <c r="X261" s="357"/>
      <c r="Y261" s="357"/>
      <c r="Z261" s="358"/>
      <c r="AA261" s="213"/>
      <c r="AB261" s="214"/>
      <c r="AC261" s="215"/>
    </row>
    <row r="262" spans="1:29" s="17" customFormat="1" ht="9" customHeight="1" thickTop="1" thickBot="1" x14ac:dyDescent="0.3">
      <c r="A262" s="181" t="s">
        <v>108</v>
      </c>
      <c r="B262" s="336"/>
      <c r="C262" s="328"/>
      <c r="D262" s="238" t="s">
        <v>437</v>
      </c>
      <c r="E262" s="285" t="s">
        <v>536</v>
      </c>
      <c r="F262" s="285" t="s">
        <v>537</v>
      </c>
      <c r="G262" s="255" t="s">
        <v>20</v>
      </c>
      <c r="H262" s="256" t="s">
        <v>581</v>
      </c>
      <c r="I262" s="284" t="s">
        <v>22</v>
      </c>
      <c r="J262" s="256" t="s">
        <v>603</v>
      </c>
      <c r="K262" s="256" t="s">
        <v>5</v>
      </c>
      <c r="L262" s="255" t="s">
        <v>582</v>
      </c>
      <c r="M262" s="383" t="s">
        <v>604</v>
      </c>
      <c r="N262" s="384"/>
      <c r="O262" s="384"/>
      <c r="P262" s="385"/>
      <c r="Q262" s="359"/>
      <c r="R262" s="360"/>
      <c r="S262" s="360"/>
      <c r="T262" s="360"/>
      <c r="U262" s="360"/>
      <c r="V262" s="360"/>
      <c r="W262" s="360"/>
      <c r="X262" s="360"/>
      <c r="Y262" s="360"/>
      <c r="Z262" s="361"/>
      <c r="AA262" s="221"/>
      <c r="AB262" s="222"/>
      <c r="AC262" s="223"/>
    </row>
    <row r="263" spans="1:29" s="14" customFormat="1" ht="15" customHeight="1" thickBot="1" x14ac:dyDescent="0.3">
      <c r="A263" s="18">
        <f>A256+1</f>
        <v>37</v>
      </c>
      <c r="B263" s="336"/>
      <c r="C263" s="328"/>
      <c r="D263" s="254" t="s">
        <v>575</v>
      </c>
      <c r="E263" s="322" t="s">
        <v>25</v>
      </c>
      <c r="F263" s="323"/>
      <c r="G263" s="333" t="s">
        <v>0</v>
      </c>
      <c r="H263" s="346" t="s">
        <v>0</v>
      </c>
      <c r="I263" s="348" t="s">
        <v>0</v>
      </c>
      <c r="J263" s="324" t="s">
        <v>362</v>
      </c>
      <c r="K263" s="326" t="str">
        <f>IF(S260=1,"Photo Needed",IF(S260=2,"24/7",IF(S260=3,"Has Photo","")))</f>
        <v>Photo Needed</v>
      </c>
      <c r="L263" s="373" t="s">
        <v>441</v>
      </c>
      <c r="M263" s="386"/>
      <c r="N263" s="387"/>
      <c r="O263" s="387"/>
      <c r="P263" s="388"/>
      <c r="Q263" s="359"/>
      <c r="R263" s="360"/>
      <c r="S263" s="360"/>
      <c r="T263" s="360"/>
      <c r="U263" s="360"/>
      <c r="V263" s="360"/>
      <c r="W263" s="360"/>
      <c r="X263" s="360"/>
      <c r="Y263" s="360"/>
      <c r="Z263" s="361"/>
      <c r="AA263" s="213"/>
      <c r="AB263" s="214"/>
      <c r="AC263" s="215"/>
    </row>
    <row r="264" spans="1:29" s="14" customFormat="1" ht="15" customHeight="1" thickTop="1" thickBot="1" x14ac:dyDescent="0.3">
      <c r="A264" s="239" t="str">
        <f>IF(AA260=1,"VERIFIED",IF(AB260=1,"CHECKED",IF(R260=1,"CHECK",IF(T260=1,"VERIFY","NOT SCHED"))))</f>
        <v>NOT SCHED</v>
      </c>
      <c r="B264" s="337"/>
      <c r="C264" s="329"/>
      <c r="D264" s="253" t="s">
        <v>60</v>
      </c>
      <c r="E264" s="246" t="s">
        <v>0</v>
      </c>
      <c r="F264" s="246" t="s">
        <v>0</v>
      </c>
      <c r="G264" s="334"/>
      <c r="H264" s="347"/>
      <c r="I264" s="349"/>
      <c r="J264" s="325"/>
      <c r="K264" s="327"/>
      <c r="L264" s="374"/>
      <c r="M264" s="389"/>
      <c r="N264" s="390"/>
      <c r="O264" s="390"/>
      <c r="P264" s="391"/>
      <c r="Q264" s="362"/>
      <c r="R264" s="363"/>
      <c r="S264" s="363"/>
      <c r="T264" s="363"/>
      <c r="U264" s="363"/>
      <c r="V264" s="363"/>
      <c r="W264" s="363"/>
      <c r="X264" s="363"/>
      <c r="Y264" s="363"/>
      <c r="Z264" s="364"/>
      <c r="AA264" s="213"/>
      <c r="AB264" s="214"/>
      <c r="AC264" s="215"/>
    </row>
    <row r="265" spans="1:29" s="46" customFormat="1" ht="4.9000000000000004" customHeight="1" thickTop="1" thickBot="1" x14ac:dyDescent="0.3">
      <c r="A265" s="28"/>
      <c r="B265" s="29"/>
      <c r="C265" s="30"/>
      <c r="D265" s="31"/>
      <c r="E265" s="247"/>
      <c r="F265" s="247"/>
      <c r="G265" s="33"/>
      <c r="H265" s="32"/>
      <c r="I265" s="34"/>
      <c r="J265" s="34"/>
      <c r="K265" s="35"/>
      <c r="L265" s="190"/>
      <c r="M265" s="36"/>
      <c r="N265" s="36"/>
      <c r="O265" s="36"/>
      <c r="P265" s="37"/>
      <c r="Q265" s="38"/>
      <c r="R265" s="39"/>
      <c r="S265" s="40"/>
      <c r="T265" s="41"/>
      <c r="U265" s="42"/>
      <c r="V265" s="43"/>
      <c r="W265" s="44"/>
      <c r="X265" s="44"/>
      <c r="Y265" s="44"/>
      <c r="Z265" s="45"/>
      <c r="AA265" s="224"/>
      <c r="AB265" s="39"/>
      <c r="AC265" s="225"/>
    </row>
    <row r="266" spans="1:29" s="16" customFormat="1" ht="9" customHeight="1" thickTop="1" thickBot="1" x14ac:dyDescent="0.3">
      <c r="A266" s="271" t="s">
        <v>580</v>
      </c>
      <c r="B266" s="272" t="s">
        <v>12</v>
      </c>
      <c r="C266" s="272"/>
      <c r="D266" s="272" t="s">
        <v>13</v>
      </c>
      <c r="E266" s="272" t="s">
        <v>14</v>
      </c>
      <c r="F266" s="272" t="s">
        <v>15</v>
      </c>
      <c r="G266" s="273" t="s">
        <v>16</v>
      </c>
      <c r="H266" s="273" t="s">
        <v>17</v>
      </c>
      <c r="I266" s="274" t="s">
        <v>21</v>
      </c>
      <c r="J266" s="275" t="s">
        <v>18</v>
      </c>
      <c r="K266" s="275" t="s">
        <v>19</v>
      </c>
      <c r="L266" s="276" t="s">
        <v>27</v>
      </c>
      <c r="M266" s="277" t="s">
        <v>23</v>
      </c>
      <c r="N266" s="277" t="s">
        <v>376</v>
      </c>
      <c r="O266" s="277" t="s">
        <v>377</v>
      </c>
      <c r="P266" s="274" t="s">
        <v>586</v>
      </c>
      <c r="Q266" s="279"/>
      <c r="R266" s="280"/>
      <c r="S266" s="280"/>
      <c r="T266" s="280"/>
      <c r="U266" s="281"/>
      <c r="V266" s="273"/>
      <c r="W266" s="273"/>
      <c r="X266" s="273"/>
      <c r="Y266" s="273"/>
      <c r="Z266" s="273"/>
      <c r="AA266" s="273" t="s">
        <v>583</v>
      </c>
      <c r="AB266" s="273" t="s">
        <v>584</v>
      </c>
      <c r="AC266" s="278" t="s">
        <v>585</v>
      </c>
    </row>
    <row r="267" spans="1:29" s="14" customFormat="1" ht="15" customHeight="1" thickTop="1" thickBot="1" x14ac:dyDescent="0.25">
      <c r="A267" s="25" t="s">
        <v>3</v>
      </c>
      <c r="B267" s="335" t="s">
        <v>398</v>
      </c>
      <c r="C267" s="328" t="s">
        <v>0</v>
      </c>
      <c r="D267" s="257" t="s">
        <v>573</v>
      </c>
      <c r="E267" s="286" t="s">
        <v>401</v>
      </c>
      <c r="F267" s="286" t="s">
        <v>402</v>
      </c>
      <c r="G267" s="346" t="s">
        <v>0</v>
      </c>
      <c r="H267" s="348" t="s">
        <v>0</v>
      </c>
      <c r="I267" s="375">
        <v>7.9</v>
      </c>
      <c r="J267" s="375">
        <v>0.1</v>
      </c>
      <c r="K267" s="369">
        <f>IF(I267=" "," ",(I267+$H$6-J267))</f>
        <v>8.6000000000000014</v>
      </c>
      <c r="L267" s="404" t="s">
        <v>366</v>
      </c>
      <c r="M267" s="678">
        <v>2015</v>
      </c>
      <c r="N267" s="402" t="str">
        <f>IF(AA267=1,"VERIFIED",IF(AB267=1,"CHECKED",IF(R267=1,"RECHECK",IF(T267=1,"VERIFY",IF(U267=1,"NEED APP","NOT SCHED")))))</f>
        <v>VERIFY</v>
      </c>
      <c r="O267" s="230" t="s">
        <v>378</v>
      </c>
      <c r="P267" s="398" t="s">
        <v>367</v>
      </c>
      <c r="Q267" s="27">
        <f>IF(A268=" "," ",1)</f>
        <v>1</v>
      </c>
      <c r="R267" s="206" t="s">
        <v>0</v>
      </c>
      <c r="S267" s="54">
        <v>1</v>
      </c>
      <c r="T267" s="195">
        <v>1</v>
      </c>
      <c r="U267" s="196" t="s">
        <v>0</v>
      </c>
      <c r="V267" s="50" t="s">
        <v>0</v>
      </c>
      <c r="W267" s="51" t="s">
        <v>0</v>
      </c>
      <c r="X267" s="52" t="s">
        <v>0</v>
      </c>
      <c r="Y267" s="52" t="s">
        <v>0</v>
      </c>
      <c r="Z267" s="53" t="s">
        <v>0</v>
      </c>
      <c r="AA267" s="219" t="s">
        <v>0</v>
      </c>
      <c r="AB267" s="206" t="s">
        <v>0</v>
      </c>
      <c r="AC267" s="220" t="s">
        <v>0</v>
      </c>
    </row>
    <row r="268" spans="1:29" s="14" customFormat="1" ht="15" customHeight="1" thickTop="1" thickBot="1" x14ac:dyDescent="0.3">
      <c r="A268" s="26">
        <v>0</v>
      </c>
      <c r="B268" s="336"/>
      <c r="C268" s="328"/>
      <c r="D268" s="252" t="s">
        <v>574</v>
      </c>
      <c r="E268" s="396" t="s">
        <v>24</v>
      </c>
      <c r="F268" s="510"/>
      <c r="G268" s="392"/>
      <c r="H268" s="343"/>
      <c r="I268" s="376"/>
      <c r="J268" s="376"/>
      <c r="K268" s="370"/>
      <c r="L268" s="405"/>
      <c r="M268" s="679"/>
      <c r="N268" s="403"/>
      <c r="O268" s="189" t="s">
        <v>379</v>
      </c>
      <c r="P268" s="399"/>
      <c r="Q268" s="681" t="s">
        <v>665</v>
      </c>
      <c r="R268" s="682"/>
      <c r="S268" s="682"/>
      <c r="T268" s="682"/>
      <c r="U268" s="682"/>
      <c r="V268" s="682"/>
      <c r="W268" s="682"/>
      <c r="X268" s="682"/>
      <c r="Y268" s="682"/>
      <c r="Z268" s="683"/>
      <c r="AA268" s="213"/>
      <c r="AB268" s="214"/>
      <c r="AC268" s="215"/>
    </row>
    <row r="269" spans="1:29" s="17" customFormat="1" ht="9" customHeight="1" thickTop="1" thickBot="1" x14ac:dyDescent="0.3">
      <c r="A269" s="181" t="s">
        <v>95</v>
      </c>
      <c r="B269" s="336"/>
      <c r="C269" s="328"/>
      <c r="D269" s="238" t="s">
        <v>437</v>
      </c>
      <c r="E269" s="285" t="s">
        <v>625</v>
      </c>
      <c r="F269" s="285" t="s">
        <v>626</v>
      </c>
      <c r="G269" s="255" t="s">
        <v>20</v>
      </c>
      <c r="H269" s="256" t="s">
        <v>581</v>
      </c>
      <c r="I269" s="284" t="s">
        <v>22</v>
      </c>
      <c r="J269" s="256" t="s">
        <v>603</v>
      </c>
      <c r="K269" s="256" t="s">
        <v>5</v>
      </c>
      <c r="L269" s="255" t="s">
        <v>582</v>
      </c>
      <c r="M269" s="528" t="s">
        <v>623</v>
      </c>
      <c r="N269" s="529"/>
      <c r="O269" s="529"/>
      <c r="P269" s="530"/>
      <c r="Q269" s="684"/>
      <c r="R269" s="685"/>
      <c r="S269" s="685"/>
      <c r="T269" s="685"/>
      <c r="U269" s="685"/>
      <c r="V269" s="685"/>
      <c r="W269" s="685"/>
      <c r="X269" s="685"/>
      <c r="Y269" s="685"/>
      <c r="Z269" s="686"/>
      <c r="AA269" s="221"/>
      <c r="AB269" s="222"/>
      <c r="AC269" s="223"/>
    </row>
    <row r="270" spans="1:29" s="14" customFormat="1" ht="15" customHeight="1" thickBot="1" x14ac:dyDescent="0.3">
      <c r="A270" s="18">
        <v>38</v>
      </c>
      <c r="B270" s="336"/>
      <c r="C270" s="328"/>
      <c r="D270" s="254" t="s">
        <v>575</v>
      </c>
      <c r="E270" s="322" t="s">
        <v>25</v>
      </c>
      <c r="F270" s="323"/>
      <c r="G270" s="333" t="s">
        <v>0</v>
      </c>
      <c r="H270" s="346" t="s">
        <v>0</v>
      </c>
      <c r="I270" s="348" t="s">
        <v>0</v>
      </c>
      <c r="J270" s="324" t="s">
        <v>362</v>
      </c>
      <c r="K270" s="326" t="str">
        <f>IF(S267=1,"Photo Needed",IF(S267=2,"24/7",IF(S267=3,"Has Photo","")))</f>
        <v>Photo Needed</v>
      </c>
      <c r="L270" s="373" t="s">
        <v>441</v>
      </c>
      <c r="M270" s="531"/>
      <c r="N270" s="532"/>
      <c r="O270" s="532"/>
      <c r="P270" s="533"/>
      <c r="Q270" s="684"/>
      <c r="R270" s="685"/>
      <c r="S270" s="685"/>
      <c r="T270" s="685"/>
      <c r="U270" s="685"/>
      <c r="V270" s="685"/>
      <c r="W270" s="685"/>
      <c r="X270" s="685"/>
      <c r="Y270" s="685"/>
      <c r="Z270" s="686"/>
      <c r="AA270" s="213"/>
      <c r="AB270" s="214"/>
      <c r="AC270" s="215"/>
    </row>
    <row r="271" spans="1:29" s="14" customFormat="1" ht="15" customHeight="1" thickTop="1" thickBot="1" x14ac:dyDescent="0.3">
      <c r="A271" s="680" t="str">
        <f>IF(AA267=1,"VERIFIED",IF(AB267=1,"CHECKED",IF(R267=1,"CHECK",IF(T267=1,"VERIFY","NOT SCHED"))))</f>
        <v>VERIFY</v>
      </c>
      <c r="B271" s="337"/>
      <c r="C271" s="329"/>
      <c r="D271" s="253" t="s">
        <v>60</v>
      </c>
      <c r="E271" s="246" t="s">
        <v>0</v>
      </c>
      <c r="F271" s="246" t="s">
        <v>0</v>
      </c>
      <c r="G271" s="334"/>
      <c r="H271" s="347"/>
      <c r="I271" s="349"/>
      <c r="J271" s="325"/>
      <c r="K271" s="327"/>
      <c r="L271" s="374"/>
      <c r="M271" s="534"/>
      <c r="N271" s="535"/>
      <c r="O271" s="535"/>
      <c r="P271" s="536"/>
      <c r="Q271" s="687"/>
      <c r="R271" s="688"/>
      <c r="S271" s="688"/>
      <c r="T271" s="688"/>
      <c r="U271" s="688"/>
      <c r="V271" s="688"/>
      <c r="W271" s="688"/>
      <c r="X271" s="688"/>
      <c r="Y271" s="688"/>
      <c r="Z271" s="689"/>
      <c r="AA271" s="213"/>
      <c r="AB271" s="214"/>
      <c r="AC271" s="215"/>
    </row>
    <row r="272" spans="1:29" s="46" customFormat="1" ht="4.9000000000000004" customHeight="1" thickTop="1" thickBot="1" x14ac:dyDescent="0.3">
      <c r="A272" s="28"/>
      <c r="B272" s="29"/>
      <c r="C272" s="30"/>
      <c r="D272" s="31"/>
      <c r="E272" s="247"/>
      <c r="F272" s="247"/>
      <c r="G272" s="33"/>
      <c r="H272" s="32"/>
      <c r="I272" s="34"/>
      <c r="J272" s="34"/>
      <c r="K272" s="35"/>
      <c r="L272" s="190"/>
      <c r="M272" s="36"/>
      <c r="N272" s="36"/>
      <c r="O272" s="36"/>
      <c r="P272" s="37"/>
      <c r="Q272" s="38"/>
      <c r="R272" s="39"/>
      <c r="S272" s="40"/>
      <c r="T272" s="41"/>
      <c r="U272" s="42"/>
      <c r="V272" s="43"/>
      <c r="W272" s="44"/>
      <c r="X272" s="44"/>
      <c r="Y272" s="44"/>
      <c r="Z272" s="45"/>
      <c r="AA272" s="224"/>
      <c r="AB272" s="39"/>
      <c r="AC272" s="225"/>
    </row>
    <row r="273" spans="1:29" s="16" customFormat="1" ht="9" customHeight="1" thickTop="1" thickBot="1" x14ac:dyDescent="0.3">
      <c r="A273" s="271" t="s">
        <v>580</v>
      </c>
      <c r="B273" s="272" t="s">
        <v>12</v>
      </c>
      <c r="C273" s="272"/>
      <c r="D273" s="272" t="s">
        <v>13</v>
      </c>
      <c r="E273" s="272" t="s">
        <v>14</v>
      </c>
      <c r="F273" s="272" t="s">
        <v>15</v>
      </c>
      <c r="G273" s="273" t="s">
        <v>16</v>
      </c>
      <c r="H273" s="273" t="s">
        <v>17</v>
      </c>
      <c r="I273" s="274" t="s">
        <v>21</v>
      </c>
      <c r="J273" s="275" t="s">
        <v>18</v>
      </c>
      <c r="K273" s="275" t="s">
        <v>19</v>
      </c>
      <c r="L273" s="276" t="s">
        <v>27</v>
      </c>
      <c r="M273" s="277" t="s">
        <v>23</v>
      </c>
      <c r="N273" s="277" t="s">
        <v>376</v>
      </c>
      <c r="O273" s="277" t="s">
        <v>377</v>
      </c>
      <c r="P273" s="274" t="s">
        <v>586</v>
      </c>
      <c r="Q273" s="279"/>
      <c r="R273" s="280"/>
      <c r="S273" s="280"/>
      <c r="T273" s="280"/>
      <c r="U273" s="281"/>
      <c r="V273" s="273"/>
      <c r="W273" s="273"/>
      <c r="X273" s="273"/>
      <c r="Y273" s="273"/>
      <c r="Z273" s="273"/>
      <c r="AA273" s="273" t="s">
        <v>583</v>
      </c>
      <c r="AB273" s="273" t="s">
        <v>584</v>
      </c>
      <c r="AC273" s="278" t="s">
        <v>585</v>
      </c>
    </row>
    <row r="274" spans="1:29" s="14" customFormat="1" ht="15" customHeight="1" thickTop="1" thickBot="1" x14ac:dyDescent="0.25">
      <c r="A274" s="25" t="s">
        <v>3</v>
      </c>
      <c r="B274" s="335" t="s">
        <v>396</v>
      </c>
      <c r="C274" s="328" t="s">
        <v>0</v>
      </c>
      <c r="D274" s="257" t="s">
        <v>573</v>
      </c>
      <c r="E274" s="286" t="s">
        <v>399</v>
      </c>
      <c r="F274" s="286" t="s">
        <v>400</v>
      </c>
      <c r="G274" s="346" t="s">
        <v>0</v>
      </c>
      <c r="H274" s="348" t="s">
        <v>0</v>
      </c>
      <c r="I274" s="375">
        <v>10</v>
      </c>
      <c r="J274" s="375">
        <v>0</v>
      </c>
      <c r="K274" s="369">
        <f>IF(I274=" "," ",(I274+$H$6-J274))</f>
        <v>10.8</v>
      </c>
      <c r="L274" s="404" t="s">
        <v>366</v>
      </c>
      <c r="M274" s="678">
        <v>2015</v>
      </c>
      <c r="N274" s="402" t="str">
        <f>IF(AA274=1,"VERIFIED",IF(AB274=1,"CHECKED",IF(R274=1,"RECHECK",IF(T274=1,"VERIFY",IF(U274=1,"NEED APP","NOT SCHED")))))</f>
        <v>VERIFY</v>
      </c>
      <c r="O274" s="230" t="s">
        <v>378</v>
      </c>
      <c r="P274" s="398" t="s">
        <v>367</v>
      </c>
      <c r="Q274" s="27">
        <f>IF(A275=" "," ",1)</f>
        <v>1</v>
      </c>
      <c r="R274" s="206" t="s">
        <v>0</v>
      </c>
      <c r="S274" s="54">
        <v>1</v>
      </c>
      <c r="T274" s="195">
        <v>1</v>
      </c>
      <c r="U274" s="196" t="s">
        <v>0</v>
      </c>
      <c r="V274" s="50" t="s">
        <v>0</v>
      </c>
      <c r="W274" s="51" t="s">
        <v>0</v>
      </c>
      <c r="X274" s="52" t="s">
        <v>0</v>
      </c>
      <c r="Y274" s="52" t="s">
        <v>0</v>
      </c>
      <c r="Z274" s="53" t="s">
        <v>0</v>
      </c>
      <c r="AA274" s="219" t="s">
        <v>0</v>
      </c>
      <c r="AB274" s="206" t="s">
        <v>0</v>
      </c>
      <c r="AC274" s="220" t="s">
        <v>0</v>
      </c>
    </row>
    <row r="275" spans="1:29" s="14" customFormat="1" ht="15" customHeight="1" thickTop="1" thickBot="1" x14ac:dyDescent="0.3">
      <c r="A275" s="26">
        <v>0</v>
      </c>
      <c r="B275" s="336"/>
      <c r="C275" s="328"/>
      <c r="D275" s="252" t="s">
        <v>574</v>
      </c>
      <c r="E275" s="396" t="s">
        <v>24</v>
      </c>
      <c r="F275" s="510"/>
      <c r="G275" s="392"/>
      <c r="H275" s="343"/>
      <c r="I275" s="376"/>
      <c r="J275" s="376"/>
      <c r="K275" s="370"/>
      <c r="L275" s="405"/>
      <c r="M275" s="679"/>
      <c r="N275" s="403"/>
      <c r="O275" s="189" t="s">
        <v>379</v>
      </c>
      <c r="P275" s="399"/>
      <c r="Q275" s="681" t="s">
        <v>665</v>
      </c>
      <c r="R275" s="682"/>
      <c r="S275" s="682"/>
      <c r="T275" s="682"/>
      <c r="U275" s="682"/>
      <c r="V275" s="682"/>
      <c r="W275" s="682"/>
      <c r="X275" s="682"/>
      <c r="Y275" s="682"/>
      <c r="Z275" s="683"/>
      <c r="AA275" s="213"/>
      <c r="AB275" s="214"/>
      <c r="AC275" s="215"/>
    </row>
    <row r="276" spans="1:29" s="17" customFormat="1" ht="9" customHeight="1" thickTop="1" thickBot="1" x14ac:dyDescent="0.3">
      <c r="A276" s="181" t="s">
        <v>86</v>
      </c>
      <c r="B276" s="336"/>
      <c r="C276" s="328"/>
      <c r="D276" s="238" t="s">
        <v>437</v>
      </c>
      <c r="E276" s="285" t="s">
        <v>628</v>
      </c>
      <c r="F276" s="285" t="s">
        <v>629</v>
      </c>
      <c r="G276" s="255" t="s">
        <v>20</v>
      </c>
      <c r="H276" s="256" t="s">
        <v>581</v>
      </c>
      <c r="I276" s="284" t="s">
        <v>22</v>
      </c>
      <c r="J276" s="256" t="s">
        <v>603</v>
      </c>
      <c r="K276" s="256" t="s">
        <v>5</v>
      </c>
      <c r="L276" s="255" t="s">
        <v>582</v>
      </c>
      <c r="M276" s="383" t="s">
        <v>627</v>
      </c>
      <c r="N276" s="384"/>
      <c r="O276" s="384"/>
      <c r="P276" s="385"/>
      <c r="Q276" s="684"/>
      <c r="R276" s="685"/>
      <c r="S276" s="685"/>
      <c r="T276" s="685"/>
      <c r="U276" s="685"/>
      <c r="V276" s="685"/>
      <c r="W276" s="685"/>
      <c r="X276" s="685"/>
      <c r="Y276" s="685"/>
      <c r="Z276" s="686"/>
      <c r="AA276" s="221"/>
      <c r="AB276" s="222"/>
      <c r="AC276" s="223"/>
    </row>
    <row r="277" spans="1:29" s="14" customFormat="1" ht="15" customHeight="1" thickBot="1" x14ac:dyDescent="0.3">
      <c r="A277" s="18">
        <f>A270+1</f>
        <v>39</v>
      </c>
      <c r="B277" s="336"/>
      <c r="C277" s="328"/>
      <c r="D277" s="254" t="s">
        <v>575</v>
      </c>
      <c r="E277" s="322" t="s">
        <v>25</v>
      </c>
      <c r="F277" s="323"/>
      <c r="G277" s="333" t="s">
        <v>0</v>
      </c>
      <c r="H277" s="346" t="s">
        <v>0</v>
      </c>
      <c r="I277" s="348" t="s">
        <v>0</v>
      </c>
      <c r="J277" s="324" t="s">
        <v>362</v>
      </c>
      <c r="K277" s="326" t="str">
        <f>IF(S274=1,"Photo Needed",IF(S274=2,"24/7",IF(S274=3,"Has Photo","")))</f>
        <v>Photo Needed</v>
      </c>
      <c r="L277" s="371" t="s">
        <v>441</v>
      </c>
      <c r="M277" s="386"/>
      <c r="N277" s="387"/>
      <c r="O277" s="387"/>
      <c r="P277" s="388"/>
      <c r="Q277" s="684"/>
      <c r="R277" s="685"/>
      <c r="S277" s="685"/>
      <c r="T277" s="685"/>
      <c r="U277" s="685"/>
      <c r="V277" s="685"/>
      <c r="W277" s="685"/>
      <c r="X277" s="685"/>
      <c r="Y277" s="685"/>
      <c r="Z277" s="686"/>
      <c r="AA277" s="213"/>
      <c r="AB277" s="214"/>
      <c r="AC277" s="215"/>
    </row>
    <row r="278" spans="1:29" s="14" customFormat="1" ht="15" customHeight="1" thickTop="1" thickBot="1" x14ac:dyDescent="0.3">
      <c r="A278" s="680" t="str">
        <f>IF(AA274=1,"VERIFIED",IF(AB274=1,"CHECKED",IF(R274=1,"CHECK",IF(T274=1,"VERIFY","NOT SCHED"))))</f>
        <v>VERIFY</v>
      </c>
      <c r="B278" s="337"/>
      <c r="C278" s="329"/>
      <c r="D278" s="253" t="s">
        <v>60</v>
      </c>
      <c r="E278" s="246" t="s">
        <v>0</v>
      </c>
      <c r="F278" s="246" t="s">
        <v>0</v>
      </c>
      <c r="G278" s="334"/>
      <c r="H278" s="347"/>
      <c r="I278" s="349"/>
      <c r="J278" s="325"/>
      <c r="K278" s="327"/>
      <c r="L278" s="372"/>
      <c r="M278" s="389"/>
      <c r="N278" s="390"/>
      <c r="O278" s="390"/>
      <c r="P278" s="391"/>
      <c r="Q278" s="687"/>
      <c r="R278" s="688"/>
      <c r="S278" s="688"/>
      <c r="T278" s="688"/>
      <c r="U278" s="688"/>
      <c r="V278" s="688"/>
      <c r="W278" s="688"/>
      <c r="X278" s="688"/>
      <c r="Y278" s="688"/>
      <c r="Z278" s="689"/>
      <c r="AA278" s="213"/>
      <c r="AB278" s="214"/>
      <c r="AC278" s="215"/>
    </row>
    <row r="279" spans="1:29" s="46" customFormat="1" ht="4.9000000000000004" customHeight="1" thickTop="1" thickBot="1" x14ac:dyDescent="0.3">
      <c r="A279" s="28"/>
      <c r="B279" s="29"/>
      <c r="C279" s="30"/>
      <c r="D279" s="31"/>
      <c r="E279" s="247"/>
      <c r="F279" s="247"/>
      <c r="G279" s="33"/>
      <c r="H279" s="32"/>
      <c r="I279" s="34"/>
      <c r="J279" s="34"/>
      <c r="K279" s="35"/>
      <c r="L279" s="190"/>
      <c r="M279" s="36"/>
      <c r="N279" s="36"/>
      <c r="O279" s="36"/>
      <c r="P279" s="37"/>
      <c r="Q279" s="38"/>
      <c r="R279" s="39"/>
      <c r="S279" s="40"/>
      <c r="T279" s="41"/>
      <c r="U279" s="42"/>
      <c r="V279" s="43"/>
      <c r="W279" s="44"/>
      <c r="X279" s="44"/>
      <c r="Y279" s="44"/>
      <c r="Z279" s="45"/>
      <c r="AA279" s="224"/>
      <c r="AB279" s="39"/>
      <c r="AC279" s="225"/>
    </row>
    <row r="280" spans="1:29" s="16" customFormat="1" ht="9" customHeight="1" thickTop="1" thickBot="1" x14ac:dyDescent="0.3">
      <c r="A280" s="271" t="s">
        <v>580</v>
      </c>
      <c r="B280" s="272" t="s">
        <v>12</v>
      </c>
      <c r="C280" s="272"/>
      <c r="D280" s="272" t="s">
        <v>13</v>
      </c>
      <c r="E280" s="272" t="s">
        <v>14</v>
      </c>
      <c r="F280" s="272" t="s">
        <v>15</v>
      </c>
      <c r="G280" s="273" t="s">
        <v>16</v>
      </c>
      <c r="H280" s="273" t="s">
        <v>17</v>
      </c>
      <c r="I280" s="274" t="s">
        <v>21</v>
      </c>
      <c r="J280" s="275" t="s">
        <v>18</v>
      </c>
      <c r="K280" s="275" t="s">
        <v>19</v>
      </c>
      <c r="L280" s="276" t="s">
        <v>27</v>
      </c>
      <c r="M280" s="277" t="s">
        <v>23</v>
      </c>
      <c r="N280" s="277" t="s">
        <v>376</v>
      </c>
      <c r="O280" s="277" t="s">
        <v>377</v>
      </c>
      <c r="P280" s="274" t="s">
        <v>586</v>
      </c>
      <c r="Q280" s="279"/>
      <c r="R280" s="280"/>
      <c r="S280" s="280"/>
      <c r="T280" s="280"/>
      <c r="U280" s="281"/>
      <c r="V280" s="273"/>
      <c r="W280" s="273"/>
      <c r="X280" s="273"/>
      <c r="Y280" s="273"/>
      <c r="Z280" s="273"/>
      <c r="AA280" s="273" t="s">
        <v>583</v>
      </c>
      <c r="AB280" s="273" t="s">
        <v>584</v>
      </c>
      <c r="AC280" s="278" t="s">
        <v>585</v>
      </c>
    </row>
    <row r="281" spans="1:29" s="14" customFormat="1" ht="15" customHeight="1" thickTop="1" thickBot="1" x14ac:dyDescent="0.25">
      <c r="A281" s="25" t="s">
        <v>3</v>
      </c>
      <c r="B281" s="511" t="s">
        <v>397</v>
      </c>
      <c r="C281" s="328" t="s">
        <v>0</v>
      </c>
      <c r="D281" s="257" t="s">
        <v>573</v>
      </c>
      <c r="E281" s="286" t="s">
        <v>403</v>
      </c>
      <c r="F281" s="286" t="s">
        <v>559</v>
      </c>
      <c r="G281" s="346" t="s">
        <v>0</v>
      </c>
      <c r="H281" s="348" t="s">
        <v>0</v>
      </c>
      <c r="I281" s="375">
        <v>10.199999999999999</v>
      </c>
      <c r="J281" s="375">
        <v>1.8</v>
      </c>
      <c r="K281" s="369">
        <f>IF(I281=" "," ",(I281+$H$6-J281))</f>
        <v>9.1999999999999993</v>
      </c>
      <c r="L281" s="404" t="s">
        <v>366</v>
      </c>
      <c r="M281" s="678">
        <v>2015</v>
      </c>
      <c r="N281" s="402" t="str">
        <f>IF(AA281=1,"VERIFIED",IF(AB281=1,"CHECKED",IF(R281=1,"RECHECK",IF(T281=1,"VERIFY",IF(U281=1,"NEED APP","NOT SCHED")))))</f>
        <v>VERIFY</v>
      </c>
      <c r="O281" s="230" t="s">
        <v>378</v>
      </c>
      <c r="P281" s="398" t="s">
        <v>367</v>
      </c>
      <c r="Q281" s="27">
        <f>IF(A282=" "," ",1)</f>
        <v>1</v>
      </c>
      <c r="R281" s="206" t="s">
        <v>0</v>
      </c>
      <c r="S281" s="54">
        <v>1</v>
      </c>
      <c r="T281" s="195">
        <v>1</v>
      </c>
      <c r="U281" s="196" t="s">
        <v>0</v>
      </c>
      <c r="V281" s="50" t="s">
        <v>0</v>
      </c>
      <c r="W281" s="51" t="s">
        <v>0</v>
      </c>
      <c r="X281" s="52" t="s">
        <v>0</v>
      </c>
      <c r="Y281" s="52" t="s">
        <v>0</v>
      </c>
      <c r="Z281" s="53" t="s">
        <v>0</v>
      </c>
      <c r="AA281" s="219" t="s">
        <v>0</v>
      </c>
      <c r="AB281" s="206" t="s">
        <v>0</v>
      </c>
      <c r="AC281" s="220" t="s">
        <v>0</v>
      </c>
    </row>
    <row r="282" spans="1:29" s="14" customFormat="1" ht="15" customHeight="1" thickTop="1" thickBot="1" x14ac:dyDescent="0.3">
      <c r="A282" s="26">
        <v>0</v>
      </c>
      <c r="B282" s="512"/>
      <c r="C282" s="328"/>
      <c r="D282" s="252" t="s">
        <v>574</v>
      </c>
      <c r="E282" s="396" t="s">
        <v>24</v>
      </c>
      <c r="F282" s="510"/>
      <c r="G282" s="392"/>
      <c r="H282" s="343"/>
      <c r="I282" s="376"/>
      <c r="J282" s="376"/>
      <c r="K282" s="370"/>
      <c r="L282" s="405"/>
      <c r="M282" s="679"/>
      <c r="N282" s="403"/>
      <c r="O282" s="189" t="s">
        <v>379</v>
      </c>
      <c r="P282" s="399"/>
      <c r="Q282" s="681" t="s">
        <v>665</v>
      </c>
      <c r="R282" s="682"/>
      <c r="S282" s="682"/>
      <c r="T282" s="682"/>
      <c r="U282" s="682"/>
      <c r="V282" s="682"/>
      <c r="W282" s="682"/>
      <c r="X282" s="682"/>
      <c r="Y282" s="682"/>
      <c r="Z282" s="683"/>
      <c r="AA282" s="213"/>
      <c r="AB282" s="214"/>
      <c r="AC282" s="215"/>
    </row>
    <row r="283" spans="1:29" s="17" customFormat="1" ht="9" customHeight="1" thickTop="1" thickBot="1" x14ac:dyDescent="0.3">
      <c r="A283" s="181" t="s">
        <v>343</v>
      </c>
      <c r="B283" s="512"/>
      <c r="C283" s="328"/>
      <c r="D283" s="238" t="s">
        <v>437</v>
      </c>
      <c r="E283" s="285" t="s">
        <v>630</v>
      </c>
      <c r="F283" s="285" t="s">
        <v>558</v>
      </c>
      <c r="G283" s="255" t="s">
        <v>20</v>
      </c>
      <c r="H283" s="256" t="s">
        <v>581</v>
      </c>
      <c r="I283" s="256" t="s">
        <v>22</v>
      </c>
      <c r="J283" s="256" t="s">
        <v>22</v>
      </c>
      <c r="K283" s="256" t="s">
        <v>5</v>
      </c>
      <c r="L283" s="255" t="s">
        <v>582</v>
      </c>
      <c r="M283" s="383" t="s">
        <v>432</v>
      </c>
      <c r="N283" s="384"/>
      <c r="O283" s="384"/>
      <c r="P283" s="385"/>
      <c r="Q283" s="684"/>
      <c r="R283" s="685"/>
      <c r="S283" s="685"/>
      <c r="T283" s="685"/>
      <c r="U283" s="685"/>
      <c r="V283" s="685"/>
      <c r="W283" s="685"/>
      <c r="X283" s="685"/>
      <c r="Y283" s="685"/>
      <c r="Z283" s="686"/>
      <c r="AA283" s="221"/>
      <c r="AB283" s="222"/>
      <c r="AC283" s="223"/>
    </row>
    <row r="284" spans="1:29" s="14" customFormat="1" ht="15" customHeight="1" thickBot="1" x14ac:dyDescent="0.3">
      <c r="A284" s="18">
        <f>A277+1</f>
        <v>40</v>
      </c>
      <c r="B284" s="512"/>
      <c r="C284" s="328"/>
      <c r="D284" s="254" t="s">
        <v>575</v>
      </c>
      <c r="E284" s="322" t="s">
        <v>25</v>
      </c>
      <c r="F284" s="323"/>
      <c r="G284" s="333" t="s">
        <v>0</v>
      </c>
      <c r="H284" s="346" t="s">
        <v>0</v>
      </c>
      <c r="I284" s="348" t="s">
        <v>0</v>
      </c>
      <c r="J284" s="324" t="s">
        <v>362</v>
      </c>
      <c r="K284" s="326" t="str">
        <f>IF(S281=1,"Photo Needed",IF(S281=2,"24/7",IF(S281=3,"Has Photo","")))</f>
        <v>Photo Needed</v>
      </c>
      <c r="L284" s="371" t="s">
        <v>441</v>
      </c>
      <c r="M284" s="386"/>
      <c r="N284" s="387"/>
      <c r="O284" s="387"/>
      <c r="P284" s="388"/>
      <c r="Q284" s="684"/>
      <c r="R284" s="685"/>
      <c r="S284" s="685"/>
      <c r="T284" s="685"/>
      <c r="U284" s="685"/>
      <c r="V284" s="685"/>
      <c r="W284" s="685"/>
      <c r="X284" s="685"/>
      <c r="Y284" s="685"/>
      <c r="Z284" s="686"/>
      <c r="AA284" s="213"/>
      <c r="AB284" s="214"/>
      <c r="AC284" s="215"/>
    </row>
    <row r="285" spans="1:29" s="14" customFormat="1" ht="15" customHeight="1" thickTop="1" thickBot="1" x14ac:dyDescent="0.3">
      <c r="A285" s="680" t="str">
        <f>IF(AA281=1,"VERIFIED",IF(AB281=1,"CHECKED",IF(R281=1,"CHECK",IF(T281=1,"VERIFY","NOT SCHED"))))</f>
        <v>VERIFY</v>
      </c>
      <c r="B285" s="513"/>
      <c r="C285" s="329"/>
      <c r="D285" s="253" t="s">
        <v>60</v>
      </c>
      <c r="E285" s="246" t="s">
        <v>0</v>
      </c>
      <c r="F285" s="246" t="s">
        <v>0</v>
      </c>
      <c r="G285" s="334"/>
      <c r="H285" s="347"/>
      <c r="I285" s="349"/>
      <c r="J285" s="325"/>
      <c r="K285" s="327"/>
      <c r="L285" s="372"/>
      <c r="M285" s="389"/>
      <c r="N285" s="390"/>
      <c r="O285" s="390"/>
      <c r="P285" s="391"/>
      <c r="Q285" s="687"/>
      <c r="R285" s="688"/>
      <c r="S285" s="688"/>
      <c r="T285" s="688"/>
      <c r="U285" s="688"/>
      <c r="V285" s="688"/>
      <c r="W285" s="688"/>
      <c r="X285" s="688"/>
      <c r="Y285" s="688"/>
      <c r="Z285" s="689"/>
      <c r="AA285" s="213"/>
      <c r="AB285" s="214"/>
      <c r="AC285" s="215"/>
    </row>
    <row r="286" spans="1:29" s="46" customFormat="1" ht="4.9000000000000004" customHeight="1" thickTop="1" thickBot="1" x14ac:dyDescent="0.3">
      <c r="A286" s="28"/>
      <c r="B286" s="29"/>
      <c r="C286" s="30"/>
      <c r="D286" s="31"/>
      <c r="E286" s="247"/>
      <c r="F286" s="247"/>
      <c r="G286" s="33"/>
      <c r="H286" s="32"/>
      <c r="I286" s="34"/>
      <c r="J286" s="34"/>
      <c r="K286" s="35"/>
      <c r="L286" s="190"/>
      <c r="M286" s="36"/>
      <c r="N286" s="36"/>
      <c r="O286" s="36"/>
      <c r="P286" s="37"/>
      <c r="Q286" s="38"/>
      <c r="R286" s="39"/>
      <c r="S286" s="40"/>
      <c r="T286" s="41"/>
      <c r="U286" s="42"/>
      <c r="V286" s="43"/>
      <c r="W286" s="44"/>
      <c r="X286" s="44"/>
      <c r="Y286" s="44"/>
      <c r="Z286" s="45"/>
      <c r="AA286" s="224"/>
      <c r="AB286" s="39"/>
      <c r="AC286" s="225"/>
    </row>
    <row r="287" spans="1:29" s="16" customFormat="1" ht="9" customHeight="1" thickTop="1" thickBot="1" x14ac:dyDescent="0.3">
      <c r="A287" s="271" t="s">
        <v>580</v>
      </c>
      <c r="B287" s="272" t="s">
        <v>12</v>
      </c>
      <c r="C287" s="272"/>
      <c r="D287" s="272" t="s">
        <v>13</v>
      </c>
      <c r="E287" s="272" t="s">
        <v>14</v>
      </c>
      <c r="F287" s="272" t="s">
        <v>15</v>
      </c>
      <c r="G287" s="273" t="s">
        <v>16</v>
      </c>
      <c r="H287" s="273" t="s">
        <v>17</v>
      </c>
      <c r="I287" s="274" t="s">
        <v>21</v>
      </c>
      <c r="J287" s="275" t="s">
        <v>18</v>
      </c>
      <c r="K287" s="275" t="s">
        <v>19</v>
      </c>
      <c r="L287" s="276" t="s">
        <v>27</v>
      </c>
      <c r="M287" s="277" t="s">
        <v>23</v>
      </c>
      <c r="N287" s="277" t="s">
        <v>376</v>
      </c>
      <c r="O287" s="277" t="s">
        <v>377</v>
      </c>
      <c r="P287" s="274" t="s">
        <v>586</v>
      </c>
      <c r="Q287" s="279"/>
      <c r="R287" s="280"/>
      <c r="S287" s="280"/>
      <c r="T287" s="280"/>
      <c r="U287" s="281"/>
      <c r="V287" s="273"/>
      <c r="W287" s="273"/>
      <c r="X287" s="273"/>
      <c r="Y287" s="273"/>
      <c r="Z287" s="273"/>
      <c r="AA287" s="273" t="s">
        <v>583</v>
      </c>
      <c r="AB287" s="273" t="s">
        <v>584</v>
      </c>
      <c r="AC287" s="278" t="s">
        <v>585</v>
      </c>
    </row>
    <row r="288" spans="1:29" s="14" customFormat="1" ht="15" customHeight="1" thickTop="1" thickBot="1" x14ac:dyDescent="0.25">
      <c r="A288" s="25" t="s">
        <v>0</v>
      </c>
      <c r="B288" s="335" t="s">
        <v>0</v>
      </c>
      <c r="C288" s="328" t="s">
        <v>0</v>
      </c>
      <c r="D288" s="257" t="s">
        <v>573</v>
      </c>
      <c r="E288" s="286" t="s">
        <v>0</v>
      </c>
      <c r="F288" s="286" t="s">
        <v>0</v>
      </c>
      <c r="G288" s="346" t="s">
        <v>0</v>
      </c>
      <c r="H288" s="348" t="s">
        <v>0</v>
      </c>
      <c r="I288" s="375">
        <v>0</v>
      </c>
      <c r="J288" s="375">
        <v>0</v>
      </c>
      <c r="K288" s="369">
        <f>IF(I288=" "," ",(I288+$H$6-J288))</f>
        <v>0.8</v>
      </c>
      <c r="L288" s="404" t="s">
        <v>0</v>
      </c>
      <c r="M288" s="258" t="s">
        <v>0</v>
      </c>
      <c r="N288" s="402" t="str">
        <f>IF(AA288=1,"VERIFIED",IF(AB288=1,"CHECKED",IF(R288=1,"RECHECK",IF(T288=1,"VERIFY",IF(U288=1,"NEED APP","NOT SCHED")))))</f>
        <v>NOT SCHED</v>
      </c>
      <c r="O288" s="230" t="s">
        <v>0</v>
      </c>
      <c r="P288" s="398" t="s">
        <v>0</v>
      </c>
      <c r="Q288" s="27" t="str">
        <f>IF(A289=" "," ",1)</f>
        <v xml:space="preserve"> </v>
      </c>
      <c r="R288" s="206" t="s">
        <v>0</v>
      </c>
      <c r="S288" s="54" t="s">
        <v>0</v>
      </c>
      <c r="T288" s="195" t="s">
        <v>0</v>
      </c>
      <c r="U288" s="196" t="s">
        <v>0</v>
      </c>
      <c r="V288" s="50" t="s">
        <v>0</v>
      </c>
      <c r="W288" s="51" t="s">
        <v>0</v>
      </c>
      <c r="X288" s="52" t="s">
        <v>0</v>
      </c>
      <c r="Y288" s="52" t="s">
        <v>0</v>
      </c>
      <c r="Z288" s="53" t="s">
        <v>0</v>
      </c>
      <c r="AA288" s="219" t="s">
        <v>0</v>
      </c>
      <c r="AB288" s="206" t="s">
        <v>0</v>
      </c>
      <c r="AC288" s="220" t="s">
        <v>0</v>
      </c>
    </row>
    <row r="289" spans="1:29" s="14" customFormat="1" ht="15" customHeight="1" thickTop="1" thickBot="1" x14ac:dyDescent="0.25">
      <c r="A289" s="184" t="s">
        <v>0</v>
      </c>
      <c r="B289" s="336"/>
      <c r="C289" s="328"/>
      <c r="D289" s="252" t="s">
        <v>574</v>
      </c>
      <c r="E289" s="245" t="s">
        <v>0</v>
      </c>
      <c r="F289" s="245" t="s">
        <v>0</v>
      </c>
      <c r="G289" s="392"/>
      <c r="H289" s="343"/>
      <c r="I289" s="376"/>
      <c r="J289" s="376"/>
      <c r="K289" s="370"/>
      <c r="L289" s="405"/>
      <c r="M289" s="244" t="s">
        <v>0</v>
      </c>
      <c r="N289" s="403"/>
      <c r="O289" s="189" t="s">
        <v>0</v>
      </c>
      <c r="P289" s="399"/>
      <c r="Q289" s="356" t="s">
        <v>0</v>
      </c>
      <c r="R289" s="357"/>
      <c r="S289" s="357"/>
      <c r="T289" s="357"/>
      <c r="U289" s="357"/>
      <c r="V289" s="357"/>
      <c r="W289" s="357"/>
      <c r="X289" s="357"/>
      <c r="Y289" s="357"/>
      <c r="Z289" s="358"/>
      <c r="AA289" s="213"/>
      <c r="AB289" s="214"/>
      <c r="AC289" s="215"/>
    </row>
    <row r="290" spans="1:29" s="17" customFormat="1" ht="9" customHeight="1" thickTop="1" thickBot="1" x14ac:dyDescent="0.3">
      <c r="A290" s="181" t="s">
        <v>0</v>
      </c>
      <c r="B290" s="336"/>
      <c r="C290" s="328"/>
      <c r="D290" s="238" t="s">
        <v>437</v>
      </c>
      <c r="E290" s="285" t="s">
        <v>0</v>
      </c>
      <c r="F290" s="285" t="s">
        <v>0</v>
      </c>
      <c r="G290" s="255" t="s">
        <v>20</v>
      </c>
      <c r="H290" s="256" t="s">
        <v>581</v>
      </c>
      <c r="I290" s="284" t="s">
        <v>22</v>
      </c>
      <c r="J290" s="256" t="s">
        <v>603</v>
      </c>
      <c r="K290" s="256" t="s">
        <v>5</v>
      </c>
      <c r="L290" s="255" t="s">
        <v>582</v>
      </c>
      <c r="M290" s="383" t="s">
        <v>604</v>
      </c>
      <c r="N290" s="384"/>
      <c r="O290" s="384"/>
      <c r="P290" s="385"/>
      <c r="Q290" s="359"/>
      <c r="R290" s="360"/>
      <c r="S290" s="360"/>
      <c r="T290" s="360"/>
      <c r="U290" s="360"/>
      <c r="V290" s="360"/>
      <c r="W290" s="360"/>
      <c r="X290" s="360"/>
      <c r="Y290" s="360"/>
      <c r="Z290" s="361"/>
      <c r="AA290" s="221"/>
      <c r="AB290" s="222"/>
      <c r="AC290" s="223"/>
    </row>
    <row r="291" spans="1:29" s="14" customFormat="1" ht="15" customHeight="1" thickBot="1" x14ac:dyDescent="0.3">
      <c r="A291" s="18" t="s">
        <v>0</v>
      </c>
      <c r="B291" s="336"/>
      <c r="C291" s="328"/>
      <c r="D291" s="254" t="s">
        <v>575</v>
      </c>
      <c r="E291" s="322" t="s">
        <v>25</v>
      </c>
      <c r="F291" s="323"/>
      <c r="G291" s="333" t="s">
        <v>0</v>
      </c>
      <c r="H291" s="346" t="s">
        <v>0</v>
      </c>
      <c r="I291" s="348" t="s">
        <v>0</v>
      </c>
      <c r="J291" s="324" t="s">
        <v>0</v>
      </c>
      <c r="K291" s="326" t="s">
        <v>0</v>
      </c>
      <c r="L291" s="371" t="s">
        <v>0</v>
      </c>
      <c r="M291" s="386"/>
      <c r="N291" s="387"/>
      <c r="O291" s="387"/>
      <c r="P291" s="388"/>
      <c r="Q291" s="359"/>
      <c r="R291" s="360"/>
      <c r="S291" s="360"/>
      <c r="T291" s="360"/>
      <c r="U291" s="360"/>
      <c r="V291" s="360"/>
      <c r="W291" s="360"/>
      <c r="X291" s="360"/>
      <c r="Y291" s="360"/>
      <c r="Z291" s="361"/>
      <c r="AA291" s="213"/>
      <c r="AB291" s="214"/>
      <c r="AC291" s="215"/>
    </row>
    <row r="292" spans="1:29" s="14" customFormat="1" ht="15" customHeight="1" thickTop="1" thickBot="1" x14ac:dyDescent="0.3">
      <c r="A292" s="239" t="str">
        <f>IF(AA288=1,"VERIFIED",IF(AB288=1,"CHECKED",IF(R288=1,"CHECK",IF(T288=1,"VERIFY","NOT SCHED"))))</f>
        <v>NOT SCHED</v>
      </c>
      <c r="B292" s="337"/>
      <c r="C292" s="329"/>
      <c r="D292" s="253" t="s">
        <v>60</v>
      </c>
      <c r="E292" s="246" t="s">
        <v>0</v>
      </c>
      <c r="F292" s="246" t="s">
        <v>0</v>
      </c>
      <c r="G292" s="334"/>
      <c r="H292" s="347"/>
      <c r="I292" s="349"/>
      <c r="J292" s="325"/>
      <c r="K292" s="327"/>
      <c r="L292" s="372"/>
      <c r="M292" s="389"/>
      <c r="N292" s="390"/>
      <c r="O292" s="390"/>
      <c r="P292" s="391"/>
      <c r="Q292" s="362"/>
      <c r="R292" s="363"/>
      <c r="S292" s="363"/>
      <c r="T292" s="363"/>
      <c r="U292" s="363"/>
      <c r="V292" s="363"/>
      <c r="W292" s="363"/>
      <c r="X292" s="363"/>
      <c r="Y292" s="363"/>
      <c r="Z292" s="364"/>
      <c r="AA292" s="213"/>
      <c r="AB292" s="214"/>
      <c r="AC292" s="215"/>
    </row>
    <row r="293" spans="1:29" s="46" customFormat="1" ht="4.9000000000000004" customHeight="1" thickTop="1" thickBot="1" x14ac:dyDescent="0.3">
      <c r="A293" s="28"/>
      <c r="B293" s="29"/>
      <c r="C293" s="30"/>
      <c r="D293" s="31"/>
      <c r="E293" s="247"/>
      <c r="F293" s="247"/>
      <c r="G293" s="33"/>
      <c r="H293" s="32"/>
      <c r="I293" s="34"/>
      <c r="J293" s="34"/>
      <c r="K293" s="35"/>
      <c r="L293" s="190"/>
      <c r="M293" s="36"/>
      <c r="N293" s="36"/>
      <c r="O293" s="36"/>
      <c r="P293" s="37"/>
      <c r="Q293" s="38"/>
      <c r="R293" s="39"/>
      <c r="S293" s="40"/>
      <c r="T293" s="41"/>
      <c r="U293" s="42"/>
      <c r="V293" s="43"/>
      <c r="W293" s="44"/>
      <c r="X293" s="44"/>
      <c r="Y293" s="44"/>
      <c r="Z293" s="45"/>
      <c r="AA293" s="224"/>
      <c r="AB293" s="39"/>
      <c r="AC293" s="225"/>
    </row>
    <row r="294" spans="1:29" s="16" customFormat="1" ht="9" customHeight="1" thickTop="1" thickBot="1" x14ac:dyDescent="0.3">
      <c r="A294" s="271" t="s">
        <v>580</v>
      </c>
      <c r="B294" s="272" t="s">
        <v>12</v>
      </c>
      <c r="C294" s="272"/>
      <c r="D294" s="272" t="s">
        <v>13</v>
      </c>
      <c r="E294" s="272" t="s">
        <v>14</v>
      </c>
      <c r="F294" s="272" t="s">
        <v>15</v>
      </c>
      <c r="G294" s="273" t="s">
        <v>16</v>
      </c>
      <c r="H294" s="273" t="s">
        <v>17</v>
      </c>
      <c r="I294" s="274" t="s">
        <v>21</v>
      </c>
      <c r="J294" s="275" t="s">
        <v>18</v>
      </c>
      <c r="K294" s="275" t="s">
        <v>19</v>
      </c>
      <c r="L294" s="276" t="s">
        <v>27</v>
      </c>
      <c r="M294" s="277" t="s">
        <v>23</v>
      </c>
      <c r="N294" s="277" t="s">
        <v>376</v>
      </c>
      <c r="O294" s="277" t="s">
        <v>377</v>
      </c>
      <c r="P294" s="274" t="s">
        <v>586</v>
      </c>
      <c r="Q294" s="279"/>
      <c r="R294" s="280"/>
      <c r="S294" s="280"/>
      <c r="T294" s="280"/>
      <c r="U294" s="281"/>
      <c r="V294" s="273"/>
      <c r="W294" s="273"/>
      <c r="X294" s="273"/>
      <c r="Y294" s="273"/>
      <c r="Z294" s="273"/>
      <c r="AA294" s="273" t="s">
        <v>583</v>
      </c>
      <c r="AB294" s="273" t="s">
        <v>584</v>
      </c>
      <c r="AC294" s="278" t="s">
        <v>585</v>
      </c>
    </row>
    <row r="295" spans="1:29" s="14" customFormat="1" ht="15" customHeight="1" thickTop="1" thickBot="1" x14ac:dyDescent="0.25">
      <c r="A295" s="25" t="s">
        <v>0</v>
      </c>
      <c r="B295" s="335" t="s">
        <v>0</v>
      </c>
      <c r="C295" s="328" t="s">
        <v>0</v>
      </c>
      <c r="D295" s="257" t="s">
        <v>573</v>
      </c>
      <c r="E295" s="286" t="s">
        <v>0</v>
      </c>
      <c r="F295" s="286" t="s">
        <v>0</v>
      </c>
      <c r="G295" s="346" t="s">
        <v>0</v>
      </c>
      <c r="H295" s="348" t="s">
        <v>0</v>
      </c>
      <c r="I295" s="375">
        <v>0</v>
      </c>
      <c r="J295" s="375">
        <v>0</v>
      </c>
      <c r="K295" s="369">
        <f>IF(I295=" "," ",(I295+$H$6-J295))</f>
        <v>0.8</v>
      </c>
      <c r="L295" s="404" t="s">
        <v>0</v>
      </c>
      <c r="M295" s="258" t="s">
        <v>0</v>
      </c>
      <c r="N295" s="402" t="str">
        <f>IF(AA295=1,"VERIFIED",IF(AB295=1,"CHECKED",IF(R295=1,"RECHECK",IF(T295=1,"VERIFY",IF(U295=1,"NEED APP","NOT SCHED")))))</f>
        <v>NOT SCHED</v>
      </c>
      <c r="O295" s="230" t="s">
        <v>0</v>
      </c>
      <c r="P295" s="398" t="s">
        <v>0</v>
      </c>
      <c r="Q295" s="27" t="str">
        <f>IF(A296=" "," ",1)</f>
        <v xml:space="preserve"> </v>
      </c>
      <c r="R295" s="206" t="s">
        <v>0</v>
      </c>
      <c r="S295" s="54" t="s">
        <v>0</v>
      </c>
      <c r="T295" s="195" t="s">
        <v>0</v>
      </c>
      <c r="U295" s="196" t="s">
        <v>0</v>
      </c>
      <c r="V295" s="50" t="s">
        <v>0</v>
      </c>
      <c r="W295" s="51" t="s">
        <v>0</v>
      </c>
      <c r="X295" s="52" t="s">
        <v>0</v>
      </c>
      <c r="Y295" s="52" t="s">
        <v>0</v>
      </c>
      <c r="Z295" s="53" t="s">
        <v>0</v>
      </c>
      <c r="AA295" s="219" t="s">
        <v>0</v>
      </c>
      <c r="AB295" s="206" t="s">
        <v>0</v>
      </c>
      <c r="AC295" s="220" t="s">
        <v>0</v>
      </c>
    </row>
    <row r="296" spans="1:29" s="14" customFormat="1" ht="15" customHeight="1" thickTop="1" thickBot="1" x14ac:dyDescent="0.25">
      <c r="A296" s="184" t="s">
        <v>0</v>
      </c>
      <c r="B296" s="336"/>
      <c r="C296" s="328"/>
      <c r="D296" s="252" t="s">
        <v>574</v>
      </c>
      <c r="E296" s="245" t="s">
        <v>0</v>
      </c>
      <c r="F296" s="245" t="s">
        <v>0</v>
      </c>
      <c r="G296" s="392"/>
      <c r="H296" s="343"/>
      <c r="I296" s="376"/>
      <c r="J296" s="376"/>
      <c r="K296" s="370"/>
      <c r="L296" s="405"/>
      <c r="M296" s="244" t="s">
        <v>70</v>
      </c>
      <c r="N296" s="403"/>
      <c r="O296" s="189" t="s">
        <v>0</v>
      </c>
      <c r="P296" s="399"/>
      <c r="Q296" s="356" t="s">
        <v>0</v>
      </c>
      <c r="R296" s="357"/>
      <c r="S296" s="357"/>
      <c r="T296" s="357"/>
      <c r="U296" s="357"/>
      <c r="V296" s="357"/>
      <c r="W296" s="357"/>
      <c r="X296" s="357"/>
      <c r="Y296" s="357"/>
      <c r="Z296" s="358"/>
      <c r="AA296" s="213"/>
      <c r="AB296" s="214"/>
      <c r="AC296" s="215"/>
    </row>
    <row r="297" spans="1:29" s="17" customFormat="1" ht="9" customHeight="1" thickTop="1" thickBot="1" x14ac:dyDescent="0.3">
      <c r="A297" s="181" t="s">
        <v>0</v>
      </c>
      <c r="B297" s="336"/>
      <c r="C297" s="328"/>
      <c r="D297" s="238" t="s">
        <v>437</v>
      </c>
      <c r="E297" s="285" t="s">
        <v>541</v>
      </c>
      <c r="F297" s="285" t="s">
        <v>542</v>
      </c>
      <c r="G297" s="255" t="s">
        <v>20</v>
      </c>
      <c r="H297" s="256" t="s">
        <v>581</v>
      </c>
      <c r="I297" s="284" t="s">
        <v>22</v>
      </c>
      <c r="J297" s="284" t="s">
        <v>603</v>
      </c>
      <c r="K297" s="256" t="s">
        <v>5</v>
      </c>
      <c r="L297" s="255" t="s">
        <v>582</v>
      </c>
      <c r="M297" s="383" t="s">
        <v>70</v>
      </c>
      <c r="N297" s="384"/>
      <c r="O297" s="384"/>
      <c r="P297" s="385"/>
      <c r="Q297" s="359"/>
      <c r="R297" s="360"/>
      <c r="S297" s="360"/>
      <c r="T297" s="360"/>
      <c r="U297" s="360"/>
      <c r="V297" s="360"/>
      <c r="W297" s="360"/>
      <c r="X297" s="360"/>
      <c r="Y297" s="360"/>
      <c r="Z297" s="361"/>
      <c r="AA297" s="221"/>
      <c r="AB297" s="222"/>
      <c r="AC297" s="223"/>
    </row>
    <row r="298" spans="1:29" s="14" customFormat="1" ht="15" customHeight="1" thickBot="1" x14ac:dyDescent="0.3">
      <c r="A298" s="18" t="s">
        <v>0</v>
      </c>
      <c r="B298" s="336"/>
      <c r="C298" s="328"/>
      <c r="D298" s="254" t="s">
        <v>575</v>
      </c>
      <c r="E298" s="322" t="s">
        <v>25</v>
      </c>
      <c r="F298" s="323"/>
      <c r="G298" s="333" t="s">
        <v>0</v>
      </c>
      <c r="H298" s="346" t="s">
        <v>0</v>
      </c>
      <c r="I298" s="348" t="s">
        <v>0</v>
      </c>
      <c r="J298" s="324" t="s">
        <v>0</v>
      </c>
      <c r="K298" s="326" t="s">
        <v>0</v>
      </c>
      <c r="L298" s="371" t="s">
        <v>0</v>
      </c>
      <c r="M298" s="386"/>
      <c r="N298" s="387"/>
      <c r="O298" s="387"/>
      <c r="P298" s="388"/>
      <c r="Q298" s="359"/>
      <c r="R298" s="360"/>
      <c r="S298" s="360"/>
      <c r="T298" s="360"/>
      <c r="U298" s="360"/>
      <c r="V298" s="360"/>
      <c r="W298" s="360"/>
      <c r="X298" s="360"/>
      <c r="Y298" s="360"/>
      <c r="Z298" s="361"/>
      <c r="AA298" s="213"/>
      <c r="AB298" s="214"/>
      <c r="AC298" s="215"/>
    </row>
    <row r="299" spans="1:29" s="14" customFormat="1" ht="15" customHeight="1" thickTop="1" thickBot="1" x14ac:dyDescent="0.3">
      <c r="A299" s="239" t="str">
        <f>IF(AA295=1,"VERIFIED",IF(AB295=1,"CHECKED",IF(R295=1,"CHECK",IF(T295=1,"VERIFY","NOT SCHED"))))</f>
        <v>NOT SCHED</v>
      </c>
      <c r="B299" s="337"/>
      <c r="C299" s="329"/>
      <c r="D299" s="253" t="s">
        <v>60</v>
      </c>
      <c r="E299" s="246" t="s">
        <v>0</v>
      </c>
      <c r="F299" s="246" t="s">
        <v>0</v>
      </c>
      <c r="G299" s="334"/>
      <c r="H299" s="347"/>
      <c r="I299" s="349"/>
      <c r="J299" s="325"/>
      <c r="K299" s="327"/>
      <c r="L299" s="372"/>
      <c r="M299" s="389"/>
      <c r="N299" s="390"/>
      <c r="O299" s="390"/>
      <c r="P299" s="391"/>
      <c r="Q299" s="362"/>
      <c r="R299" s="363"/>
      <c r="S299" s="363"/>
      <c r="T299" s="363"/>
      <c r="U299" s="363"/>
      <c r="V299" s="363"/>
      <c r="W299" s="363"/>
      <c r="X299" s="363"/>
      <c r="Y299" s="363"/>
      <c r="Z299" s="364"/>
      <c r="AA299" s="213"/>
      <c r="AB299" s="214"/>
      <c r="AC299" s="215"/>
    </row>
    <row r="300" spans="1:29" s="14" customFormat="1" ht="34.5" customHeight="1" thickTop="1" thickBot="1" x14ac:dyDescent="0.3">
      <c r="A300" s="330" t="s">
        <v>660</v>
      </c>
      <c r="B300" s="331"/>
      <c r="C300" s="331"/>
      <c r="D300" s="331"/>
      <c r="E300" s="331"/>
      <c r="F300" s="331"/>
      <c r="G300" s="331"/>
      <c r="H300" s="331"/>
      <c r="I300" s="331"/>
      <c r="J300" s="331"/>
      <c r="K300" s="331"/>
      <c r="L300" s="331"/>
      <c r="M300" s="331"/>
      <c r="N300" s="331"/>
      <c r="O300" s="331"/>
      <c r="P300" s="332"/>
      <c r="Q300" s="514" t="str">
        <f>$L$2</f>
        <v>North / West Bays / Marstens Mills River</v>
      </c>
      <c r="R300" s="366"/>
      <c r="S300" s="366"/>
      <c r="T300" s="366"/>
      <c r="U300" s="366"/>
      <c r="V300" s="366"/>
      <c r="W300" s="366"/>
      <c r="X300" s="366"/>
      <c r="Y300" s="366"/>
      <c r="Z300" s="515"/>
      <c r="AA300" s="289"/>
      <c r="AB300" s="290"/>
      <c r="AC300" s="291"/>
    </row>
    <row r="301" spans="1:29" s="14" customFormat="1" ht="30.75" customHeight="1" thickTop="1" thickBot="1" x14ac:dyDescent="0.3">
      <c r="A301" s="557" t="s">
        <v>659</v>
      </c>
      <c r="B301" s="558"/>
      <c r="C301" s="558"/>
      <c r="D301" s="558"/>
      <c r="E301" s="558"/>
      <c r="F301" s="558"/>
      <c r="G301" s="558"/>
      <c r="H301" s="558"/>
      <c r="I301" s="558"/>
      <c r="J301" s="558"/>
      <c r="K301" s="558"/>
      <c r="L301" s="558"/>
      <c r="M301" s="558"/>
      <c r="N301" s="558"/>
      <c r="O301" s="558"/>
      <c r="P301" s="559"/>
      <c r="Q301" s="560" t="s">
        <v>0</v>
      </c>
      <c r="R301" s="561"/>
      <c r="S301" s="561"/>
      <c r="T301" s="561"/>
      <c r="U301" s="561"/>
      <c r="V301" s="561"/>
      <c r="W301" s="561"/>
      <c r="X301" s="561"/>
      <c r="Y301" s="561"/>
      <c r="Z301" s="562"/>
      <c r="AA301" s="292"/>
      <c r="AB301" s="293"/>
      <c r="AC301" s="294"/>
    </row>
    <row r="302" spans="1:29" s="16" customFormat="1" ht="9" customHeight="1" thickTop="1" thickBot="1" x14ac:dyDescent="0.3">
      <c r="A302" s="271" t="s">
        <v>580</v>
      </c>
      <c r="B302" s="272" t="s">
        <v>12</v>
      </c>
      <c r="C302" s="272"/>
      <c r="D302" s="272" t="s">
        <v>13</v>
      </c>
      <c r="E302" s="272" t="s">
        <v>14</v>
      </c>
      <c r="F302" s="272" t="s">
        <v>15</v>
      </c>
      <c r="G302" s="273" t="s">
        <v>16</v>
      </c>
      <c r="H302" s="273" t="s">
        <v>17</v>
      </c>
      <c r="I302" s="274" t="s">
        <v>21</v>
      </c>
      <c r="J302" s="275" t="s">
        <v>18</v>
      </c>
      <c r="K302" s="275" t="s">
        <v>19</v>
      </c>
      <c r="L302" s="276" t="s">
        <v>27</v>
      </c>
      <c r="M302" s="277" t="s">
        <v>23</v>
      </c>
      <c r="N302" s="277" t="s">
        <v>376</v>
      </c>
      <c r="O302" s="277" t="s">
        <v>377</v>
      </c>
      <c r="P302" s="274" t="s">
        <v>586</v>
      </c>
      <c r="Q302" s="279"/>
      <c r="R302" s="280"/>
      <c r="S302" s="280"/>
      <c r="T302" s="280"/>
      <c r="U302" s="281"/>
      <c r="V302" s="273"/>
      <c r="W302" s="273"/>
      <c r="X302" s="273"/>
      <c r="Y302" s="273"/>
      <c r="Z302" s="273"/>
      <c r="AA302" s="273" t="s">
        <v>583</v>
      </c>
      <c r="AB302" s="273" t="s">
        <v>584</v>
      </c>
      <c r="AC302" s="278" t="s">
        <v>585</v>
      </c>
    </row>
    <row r="303" spans="1:29" s="14" customFormat="1" ht="15" customHeight="1" thickTop="1" thickBot="1" x14ac:dyDescent="0.25">
      <c r="A303" s="25" t="s">
        <v>3</v>
      </c>
      <c r="B303" s="335" t="s">
        <v>219</v>
      </c>
      <c r="C303" s="328" t="s">
        <v>0</v>
      </c>
      <c r="D303" s="257" t="s">
        <v>573</v>
      </c>
      <c r="E303" s="286" t="s">
        <v>538</v>
      </c>
      <c r="F303" s="286" t="s">
        <v>539</v>
      </c>
      <c r="G303" s="346" t="s">
        <v>0</v>
      </c>
      <c r="H303" s="348" t="s">
        <v>0</v>
      </c>
      <c r="I303" s="375">
        <v>9</v>
      </c>
      <c r="J303" s="375">
        <v>1.8</v>
      </c>
      <c r="K303" s="369">
        <f>IF(I303=" "," ",(I303+$H$6-J303))</f>
        <v>8</v>
      </c>
      <c r="L303" s="404" t="s">
        <v>363</v>
      </c>
      <c r="M303" s="676">
        <v>2016</v>
      </c>
      <c r="N303" s="402" t="str">
        <f>IF(AA303=1,"VERIFIED",IF(AB303=1,"CHECKED",IF(R303=1,"RECHECK",IF(T303=1,"VERIFY",IF(U303=1,"NEED APP","NOT SCHED")))))</f>
        <v>NOT SCHED</v>
      </c>
      <c r="O303" s="230" t="s">
        <v>378</v>
      </c>
      <c r="P303" s="398" t="s">
        <v>361</v>
      </c>
      <c r="Q303" s="27">
        <f>IF(A304=" "," ",1)</f>
        <v>1</v>
      </c>
      <c r="R303" s="206" t="s">
        <v>0</v>
      </c>
      <c r="S303" s="54">
        <v>1</v>
      </c>
      <c r="T303" s="195" t="s">
        <v>0</v>
      </c>
      <c r="U303" s="196" t="s">
        <v>0</v>
      </c>
      <c r="V303" s="50" t="s">
        <v>0</v>
      </c>
      <c r="W303" s="51" t="s">
        <v>0</v>
      </c>
      <c r="X303" s="52" t="s">
        <v>0</v>
      </c>
      <c r="Y303" s="52" t="s">
        <v>0</v>
      </c>
      <c r="Z303" s="53" t="s">
        <v>0</v>
      </c>
      <c r="AA303" s="219" t="s">
        <v>0</v>
      </c>
      <c r="AB303" s="206" t="s">
        <v>0</v>
      </c>
      <c r="AC303" s="220" t="s">
        <v>0</v>
      </c>
    </row>
    <row r="304" spans="1:29" s="14" customFormat="1" ht="15" customHeight="1" thickTop="1" thickBot="1" x14ac:dyDescent="0.25">
      <c r="A304" s="184" t="s">
        <v>217</v>
      </c>
      <c r="B304" s="336"/>
      <c r="C304" s="328"/>
      <c r="D304" s="252" t="s">
        <v>574</v>
      </c>
      <c r="E304" s="245" t="s">
        <v>404</v>
      </c>
      <c r="F304" s="245" t="s">
        <v>405</v>
      </c>
      <c r="G304" s="392"/>
      <c r="H304" s="343"/>
      <c r="I304" s="376"/>
      <c r="J304" s="376"/>
      <c r="K304" s="370"/>
      <c r="L304" s="405"/>
      <c r="M304" s="677"/>
      <c r="N304" s="403"/>
      <c r="O304" s="189" t="s">
        <v>379</v>
      </c>
      <c r="P304" s="399"/>
      <c r="Q304" s="356" t="s">
        <v>666</v>
      </c>
      <c r="R304" s="357"/>
      <c r="S304" s="357"/>
      <c r="T304" s="357"/>
      <c r="U304" s="357"/>
      <c r="V304" s="357"/>
      <c r="W304" s="357"/>
      <c r="X304" s="357"/>
      <c r="Y304" s="357"/>
      <c r="Z304" s="358"/>
      <c r="AA304" s="213"/>
      <c r="AB304" s="214"/>
      <c r="AC304" s="215"/>
    </row>
    <row r="305" spans="1:29" s="17" customFormat="1" ht="9" customHeight="1" thickTop="1" thickBot="1" x14ac:dyDescent="0.3">
      <c r="A305" s="181" t="s">
        <v>218</v>
      </c>
      <c r="B305" s="336"/>
      <c r="C305" s="328"/>
      <c r="D305" s="238" t="s">
        <v>437</v>
      </c>
      <c r="E305" s="285" t="s">
        <v>543</v>
      </c>
      <c r="F305" s="285" t="s">
        <v>544</v>
      </c>
      <c r="G305" s="255" t="s">
        <v>20</v>
      </c>
      <c r="H305" s="256" t="s">
        <v>581</v>
      </c>
      <c r="I305" s="284" t="s">
        <v>22</v>
      </c>
      <c r="J305" s="256" t="s">
        <v>603</v>
      </c>
      <c r="K305" s="256" t="s">
        <v>5</v>
      </c>
      <c r="L305" s="255" t="s">
        <v>582</v>
      </c>
      <c r="M305" s="383" t="s">
        <v>604</v>
      </c>
      <c r="N305" s="384"/>
      <c r="O305" s="384"/>
      <c r="P305" s="385"/>
      <c r="Q305" s="359"/>
      <c r="R305" s="360"/>
      <c r="S305" s="360"/>
      <c r="T305" s="360"/>
      <c r="U305" s="360"/>
      <c r="V305" s="360"/>
      <c r="W305" s="360"/>
      <c r="X305" s="360"/>
      <c r="Y305" s="360"/>
      <c r="Z305" s="361"/>
      <c r="AA305" s="221"/>
      <c r="AB305" s="222"/>
      <c r="AC305" s="223"/>
    </row>
    <row r="306" spans="1:29" s="14" customFormat="1" ht="15" customHeight="1" thickBot="1" x14ac:dyDescent="0.3">
      <c r="A306" s="18">
        <v>41</v>
      </c>
      <c r="B306" s="336"/>
      <c r="C306" s="328"/>
      <c r="D306" s="254" t="s">
        <v>575</v>
      </c>
      <c r="E306" s="322" t="s">
        <v>25</v>
      </c>
      <c r="F306" s="323"/>
      <c r="G306" s="333" t="s">
        <v>0</v>
      </c>
      <c r="H306" s="346" t="s">
        <v>0</v>
      </c>
      <c r="I306" s="348" t="s">
        <v>0</v>
      </c>
      <c r="J306" s="324" t="s">
        <v>362</v>
      </c>
      <c r="K306" s="326" t="str">
        <f>IF(S303=1,"Photo Needed",IF(S303=2,"24/7",IF(S303=3,"Has Photo","")))</f>
        <v>Photo Needed</v>
      </c>
      <c r="L306" s="371" t="s">
        <v>441</v>
      </c>
      <c r="M306" s="386"/>
      <c r="N306" s="387"/>
      <c r="O306" s="387"/>
      <c r="P306" s="388"/>
      <c r="Q306" s="359"/>
      <c r="R306" s="360"/>
      <c r="S306" s="360"/>
      <c r="T306" s="360"/>
      <c r="U306" s="360"/>
      <c r="V306" s="360"/>
      <c r="W306" s="360"/>
      <c r="X306" s="360"/>
      <c r="Y306" s="360"/>
      <c r="Z306" s="361"/>
      <c r="AA306" s="213"/>
      <c r="AB306" s="214"/>
      <c r="AC306" s="215"/>
    </row>
    <row r="307" spans="1:29" s="14" customFormat="1" ht="15" customHeight="1" thickTop="1" thickBot="1" x14ac:dyDescent="0.3">
      <c r="A307" s="239" t="str">
        <f>IF(AA303=1,"VERIFIED",IF(AB303=1,"CHECKED",IF(R303=1,"CHECK",IF(T303=1,"VERIFY","NOT SCHED"))))</f>
        <v>NOT SCHED</v>
      </c>
      <c r="B307" s="337"/>
      <c r="C307" s="329"/>
      <c r="D307" s="253" t="s">
        <v>60</v>
      </c>
      <c r="E307" s="246" t="s">
        <v>0</v>
      </c>
      <c r="F307" s="246" t="s">
        <v>0</v>
      </c>
      <c r="G307" s="334"/>
      <c r="H307" s="347"/>
      <c r="I307" s="349"/>
      <c r="J307" s="325"/>
      <c r="K307" s="327"/>
      <c r="L307" s="372"/>
      <c r="M307" s="389"/>
      <c r="N307" s="390"/>
      <c r="O307" s="390"/>
      <c r="P307" s="391"/>
      <c r="Q307" s="362"/>
      <c r="R307" s="363"/>
      <c r="S307" s="363"/>
      <c r="T307" s="363"/>
      <c r="U307" s="363"/>
      <c r="V307" s="363"/>
      <c r="W307" s="363"/>
      <c r="X307" s="363"/>
      <c r="Y307" s="363"/>
      <c r="Z307" s="364"/>
      <c r="AA307" s="213"/>
      <c r="AB307" s="214"/>
      <c r="AC307" s="215"/>
    </row>
    <row r="308" spans="1:29" s="46" customFormat="1" ht="4.9000000000000004" customHeight="1" thickTop="1" thickBot="1" x14ac:dyDescent="0.3">
      <c r="A308" s="28"/>
      <c r="B308" s="29"/>
      <c r="C308" s="30"/>
      <c r="D308" s="31"/>
      <c r="E308" s="247"/>
      <c r="F308" s="247"/>
      <c r="G308" s="33"/>
      <c r="H308" s="32"/>
      <c r="I308" s="34"/>
      <c r="J308" s="34"/>
      <c r="K308" s="35"/>
      <c r="L308" s="190"/>
      <c r="M308" s="36"/>
      <c r="N308" s="36"/>
      <c r="O308" s="36"/>
      <c r="P308" s="37"/>
      <c r="Q308" s="38"/>
      <c r="R308" s="39"/>
      <c r="S308" s="40"/>
      <c r="T308" s="41"/>
      <c r="U308" s="42"/>
      <c r="V308" s="43"/>
      <c r="W308" s="44"/>
      <c r="X308" s="44"/>
      <c r="Y308" s="44"/>
      <c r="Z308" s="45"/>
      <c r="AA308" s="224"/>
      <c r="AB308" s="39"/>
      <c r="AC308" s="225"/>
    </row>
    <row r="309" spans="1:29" s="16" customFormat="1" ht="9" customHeight="1" thickTop="1" thickBot="1" x14ac:dyDescent="0.3">
      <c r="A309" s="271" t="s">
        <v>580</v>
      </c>
      <c r="B309" s="272" t="s">
        <v>12</v>
      </c>
      <c r="C309" s="272"/>
      <c r="D309" s="272" t="s">
        <v>13</v>
      </c>
      <c r="E309" s="272" t="s">
        <v>14</v>
      </c>
      <c r="F309" s="272" t="s">
        <v>15</v>
      </c>
      <c r="G309" s="273" t="s">
        <v>16</v>
      </c>
      <c r="H309" s="273" t="s">
        <v>17</v>
      </c>
      <c r="I309" s="274" t="s">
        <v>21</v>
      </c>
      <c r="J309" s="275" t="s">
        <v>18</v>
      </c>
      <c r="K309" s="275" t="s">
        <v>19</v>
      </c>
      <c r="L309" s="276" t="s">
        <v>27</v>
      </c>
      <c r="M309" s="277" t="s">
        <v>23</v>
      </c>
      <c r="N309" s="277" t="s">
        <v>376</v>
      </c>
      <c r="O309" s="277" t="s">
        <v>377</v>
      </c>
      <c r="P309" s="274" t="s">
        <v>586</v>
      </c>
      <c r="Q309" s="279"/>
      <c r="R309" s="280"/>
      <c r="S309" s="280"/>
      <c r="T309" s="280"/>
      <c r="U309" s="281"/>
      <c r="V309" s="273"/>
      <c r="W309" s="273"/>
      <c r="X309" s="273"/>
      <c r="Y309" s="273"/>
      <c r="Z309" s="273"/>
      <c r="AA309" s="273" t="s">
        <v>583</v>
      </c>
      <c r="AB309" s="273" t="s">
        <v>584</v>
      </c>
      <c r="AC309" s="278" t="s">
        <v>585</v>
      </c>
    </row>
    <row r="310" spans="1:29" s="14" customFormat="1" ht="15" customHeight="1" thickTop="1" thickBot="1" x14ac:dyDescent="0.25">
      <c r="A310" s="25" t="s">
        <v>3</v>
      </c>
      <c r="B310" s="335" t="s">
        <v>184</v>
      </c>
      <c r="C310" s="328" t="s">
        <v>0</v>
      </c>
      <c r="D310" s="257" t="s">
        <v>573</v>
      </c>
      <c r="E310" s="286" t="s">
        <v>563</v>
      </c>
      <c r="F310" s="286" t="s">
        <v>540</v>
      </c>
      <c r="G310" s="346" t="s">
        <v>0</v>
      </c>
      <c r="H310" s="348" t="s">
        <v>0</v>
      </c>
      <c r="I310" s="375">
        <v>7.8</v>
      </c>
      <c r="J310" s="375">
        <v>0.32</v>
      </c>
      <c r="K310" s="369">
        <f>IF(I310=" "," ",(I310+$H$6-J310))</f>
        <v>8.2799999999999994</v>
      </c>
      <c r="L310" s="404" t="s">
        <v>363</v>
      </c>
      <c r="M310" s="676">
        <v>2016</v>
      </c>
      <c r="N310" s="402" t="str">
        <f>IF(AA310=1,"VERIFIED",IF(AB310=1,"CHECKED",IF(R310=1,"RECHECK",IF(T310=1,"VERIFY",IF(U310=1,"NEED APP","NOT SCHED")))))</f>
        <v>NOT SCHED</v>
      </c>
      <c r="O310" s="230" t="s">
        <v>378</v>
      </c>
      <c r="P310" s="398" t="s">
        <v>364</v>
      </c>
      <c r="Q310" s="27">
        <f>IF(A311=" "," ",1)</f>
        <v>1</v>
      </c>
      <c r="R310" s="206" t="s">
        <v>0</v>
      </c>
      <c r="S310" s="54">
        <v>1</v>
      </c>
      <c r="T310" s="195" t="s">
        <v>0</v>
      </c>
      <c r="U310" s="196" t="s">
        <v>0</v>
      </c>
      <c r="V310" s="50" t="s">
        <v>0</v>
      </c>
      <c r="W310" s="51" t="s">
        <v>0</v>
      </c>
      <c r="X310" s="52" t="s">
        <v>0</v>
      </c>
      <c r="Y310" s="52" t="s">
        <v>0</v>
      </c>
      <c r="Z310" s="53" t="s">
        <v>0</v>
      </c>
      <c r="AA310" s="219" t="s">
        <v>0</v>
      </c>
      <c r="AB310" s="206" t="s">
        <v>0</v>
      </c>
      <c r="AC310" s="220" t="s">
        <v>0</v>
      </c>
    </row>
    <row r="311" spans="1:29" s="14" customFormat="1" ht="15" customHeight="1" thickTop="1" thickBot="1" x14ac:dyDescent="0.25">
      <c r="A311" s="184" t="s">
        <v>182</v>
      </c>
      <c r="B311" s="336"/>
      <c r="C311" s="328"/>
      <c r="D311" s="252" t="s">
        <v>574</v>
      </c>
      <c r="E311" s="245" t="s">
        <v>563</v>
      </c>
      <c r="F311" s="245" t="s">
        <v>540</v>
      </c>
      <c r="G311" s="392"/>
      <c r="H311" s="343"/>
      <c r="I311" s="376"/>
      <c r="J311" s="376"/>
      <c r="K311" s="370"/>
      <c r="L311" s="405"/>
      <c r="M311" s="677"/>
      <c r="N311" s="403"/>
      <c r="O311" s="189" t="s">
        <v>379</v>
      </c>
      <c r="P311" s="399"/>
      <c r="Q311" s="356" t="s">
        <v>666</v>
      </c>
      <c r="R311" s="357"/>
      <c r="S311" s="357"/>
      <c r="T311" s="357"/>
      <c r="U311" s="357"/>
      <c r="V311" s="357"/>
      <c r="W311" s="357"/>
      <c r="X311" s="357"/>
      <c r="Y311" s="357"/>
      <c r="Z311" s="358"/>
      <c r="AA311" s="213"/>
      <c r="AB311" s="214"/>
      <c r="AC311" s="215"/>
    </row>
    <row r="312" spans="1:29" s="17" customFormat="1" ht="9" customHeight="1" thickTop="1" thickBot="1" x14ac:dyDescent="0.3">
      <c r="A312" s="181" t="s">
        <v>183</v>
      </c>
      <c r="B312" s="336"/>
      <c r="C312" s="328"/>
      <c r="D312" s="238" t="s">
        <v>437</v>
      </c>
      <c r="E312" s="285" t="s">
        <v>541</v>
      </c>
      <c r="F312" s="285" t="s">
        <v>542</v>
      </c>
      <c r="G312" s="255" t="s">
        <v>20</v>
      </c>
      <c r="H312" s="256" t="s">
        <v>581</v>
      </c>
      <c r="I312" s="284" t="s">
        <v>22</v>
      </c>
      <c r="J312" s="284" t="s">
        <v>603</v>
      </c>
      <c r="K312" s="256" t="s">
        <v>5</v>
      </c>
      <c r="L312" s="255" t="s">
        <v>582</v>
      </c>
      <c r="M312" s="383" t="s">
        <v>604</v>
      </c>
      <c r="N312" s="384"/>
      <c r="O312" s="384"/>
      <c r="P312" s="385"/>
      <c r="Q312" s="359"/>
      <c r="R312" s="360"/>
      <c r="S312" s="360"/>
      <c r="T312" s="360"/>
      <c r="U312" s="360"/>
      <c r="V312" s="360"/>
      <c r="W312" s="360"/>
      <c r="X312" s="360"/>
      <c r="Y312" s="360"/>
      <c r="Z312" s="361"/>
      <c r="AA312" s="221"/>
      <c r="AB312" s="222"/>
      <c r="AC312" s="223"/>
    </row>
    <row r="313" spans="1:29" s="14" customFormat="1" ht="15" customHeight="1" thickBot="1" x14ac:dyDescent="0.3">
      <c r="A313" s="18">
        <f>A306+1</f>
        <v>42</v>
      </c>
      <c r="B313" s="336"/>
      <c r="C313" s="328"/>
      <c r="D313" s="254" t="s">
        <v>575</v>
      </c>
      <c r="E313" s="322" t="s">
        <v>25</v>
      </c>
      <c r="F313" s="323"/>
      <c r="G313" s="333" t="s">
        <v>0</v>
      </c>
      <c r="H313" s="346" t="s">
        <v>0</v>
      </c>
      <c r="I313" s="348" t="s">
        <v>0</v>
      </c>
      <c r="J313" s="324" t="s">
        <v>362</v>
      </c>
      <c r="K313" s="326" t="str">
        <f>IF(S310=1,"Photo Needed",IF(S310=2,"24/7",IF(S310=3,"Has Photo","")))</f>
        <v>Photo Needed</v>
      </c>
      <c r="L313" s="371" t="s">
        <v>441</v>
      </c>
      <c r="M313" s="386"/>
      <c r="N313" s="387"/>
      <c r="O313" s="387"/>
      <c r="P313" s="388"/>
      <c r="Q313" s="359"/>
      <c r="R313" s="360"/>
      <c r="S313" s="360"/>
      <c r="T313" s="360"/>
      <c r="U313" s="360"/>
      <c r="V313" s="360"/>
      <c r="W313" s="360"/>
      <c r="X313" s="360"/>
      <c r="Y313" s="360"/>
      <c r="Z313" s="361"/>
      <c r="AA313" s="213"/>
      <c r="AB313" s="214"/>
      <c r="AC313" s="215"/>
    </row>
    <row r="314" spans="1:29" s="14" customFormat="1" ht="15" customHeight="1" thickTop="1" thickBot="1" x14ac:dyDescent="0.3">
      <c r="A314" s="239" t="str">
        <f>IF(AA310=1,"VERIFIED",IF(AB310=1,"CHECKED",IF(R310=1,"CHECK",IF(T310=1,"VERIFY","NOT SCHED"))))</f>
        <v>NOT SCHED</v>
      </c>
      <c r="B314" s="337"/>
      <c r="C314" s="329"/>
      <c r="D314" s="253" t="s">
        <v>60</v>
      </c>
      <c r="E314" s="246" t="s">
        <v>0</v>
      </c>
      <c r="F314" s="246" t="s">
        <v>0</v>
      </c>
      <c r="G314" s="334"/>
      <c r="H314" s="347"/>
      <c r="I314" s="349"/>
      <c r="J314" s="325"/>
      <c r="K314" s="327"/>
      <c r="L314" s="372"/>
      <c r="M314" s="389"/>
      <c r="N314" s="390"/>
      <c r="O314" s="390"/>
      <c r="P314" s="391"/>
      <c r="Q314" s="362"/>
      <c r="R314" s="363"/>
      <c r="S314" s="363"/>
      <c r="T314" s="363"/>
      <c r="U314" s="363"/>
      <c r="V314" s="363"/>
      <c r="W314" s="363"/>
      <c r="X314" s="363"/>
      <c r="Y314" s="363"/>
      <c r="Z314" s="364"/>
      <c r="AA314" s="213"/>
      <c r="AB314" s="214"/>
      <c r="AC314" s="215"/>
    </row>
    <row r="315" spans="1:29" s="46" customFormat="1" ht="4.9000000000000004" customHeight="1" thickTop="1" thickBot="1" x14ac:dyDescent="0.3">
      <c r="A315" s="28"/>
      <c r="B315" s="29"/>
      <c r="C315" s="30"/>
      <c r="D315" s="31"/>
      <c r="E315" s="247"/>
      <c r="F315" s="247"/>
      <c r="G315" s="33"/>
      <c r="H315" s="32"/>
      <c r="I315" s="34"/>
      <c r="J315" s="34"/>
      <c r="K315" s="35"/>
      <c r="L315" s="190"/>
      <c r="M315" s="36"/>
      <c r="N315" s="36"/>
      <c r="O315" s="36"/>
      <c r="P315" s="37"/>
      <c r="Q315" s="38"/>
      <c r="R315" s="39"/>
      <c r="S315" s="40"/>
      <c r="T315" s="41"/>
      <c r="U315" s="42"/>
      <c r="V315" s="43"/>
      <c r="W315" s="44"/>
      <c r="X315" s="44"/>
      <c r="Y315" s="44"/>
      <c r="Z315" s="45"/>
      <c r="AA315" s="224"/>
      <c r="AB315" s="39"/>
      <c r="AC315" s="225"/>
    </row>
    <row r="316" spans="1:29" s="16" customFormat="1" ht="9" customHeight="1" thickTop="1" thickBot="1" x14ac:dyDescent="0.3">
      <c r="A316" s="271" t="s">
        <v>580</v>
      </c>
      <c r="B316" s="272" t="s">
        <v>12</v>
      </c>
      <c r="C316" s="272"/>
      <c r="D316" s="272" t="s">
        <v>13</v>
      </c>
      <c r="E316" s="272" t="s">
        <v>14</v>
      </c>
      <c r="F316" s="272" t="s">
        <v>15</v>
      </c>
      <c r="G316" s="273" t="s">
        <v>16</v>
      </c>
      <c r="H316" s="273" t="s">
        <v>17</v>
      </c>
      <c r="I316" s="274" t="s">
        <v>21</v>
      </c>
      <c r="J316" s="275" t="s">
        <v>18</v>
      </c>
      <c r="K316" s="275" t="s">
        <v>19</v>
      </c>
      <c r="L316" s="276" t="s">
        <v>27</v>
      </c>
      <c r="M316" s="277" t="s">
        <v>23</v>
      </c>
      <c r="N316" s="277" t="s">
        <v>376</v>
      </c>
      <c r="O316" s="277" t="s">
        <v>377</v>
      </c>
      <c r="P316" s="274" t="s">
        <v>586</v>
      </c>
      <c r="Q316" s="279"/>
      <c r="R316" s="280"/>
      <c r="S316" s="280"/>
      <c r="T316" s="280"/>
      <c r="U316" s="281"/>
      <c r="V316" s="273"/>
      <c r="W316" s="273"/>
      <c r="X316" s="273"/>
      <c r="Y316" s="273"/>
      <c r="Z316" s="273"/>
      <c r="AA316" s="273" t="s">
        <v>583</v>
      </c>
      <c r="AB316" s="273" t="s">
        <v>584</v>
      </c>
      <c r="AC316" s="278" t="s">
        <v>585</v>
      </c>
    </row>
    <row r="317" spans="1:29" s="14" customFormat="1" ht="15" customHeight="1" thickTop="1" thickBot="1" x14ac:dyDescent="0.25">
      <c r="A317" s="25" t="s">
        <v>3</v>
      </c>
      <c r="B317" s="335" t="s">
        <v>406</v>
      </c>
      <c r="C317" s="328" t="s">
        <v>0</v>
      </c>
      <c r="D317" s="257" t="s">
        <v>573</v>
      </c>
      <c r="E317" s="286" t="s">
        <v>545</v>
      </c>
      <c r="F317" s="286" t="s">
        <v>546</v>
      </c>
      <c r="G317" s="346" t="s">
        <v>0</v>
      </c>
      <c r="H317" s="348" t="s">
        <v>0</v>
      </c>
      <c r="I317" s="375">
        <v>7.8</v>
      </c>
      <c r="J317" s="375">
        <v>0.32</v>
      </c>
      <c r="K317" s="369">
        <f>IF(I317=" "," ",(I317+$H$6-J317))</f>
        <v>8.2799999999999994</v>
      </c>
      <c r="L317" s="404" t="s">
        <v>366</v>
      </c>
      <c r="M317" s="676">
        <v>2016</v>
      </c>
      <c r="N317" s="402" t="str">
        <f>IF(AA317=1,"VERIFIED",IF(AB317=1,"CHECKED",IF(R317=1,"RECHECK",IF(T317=1,"VERIFY",IF(U317=1,"NEED APP","NOT SCHED")))))</f>
        <v>NOT SCHED</v>
      </c>
      <c r="O317" s="230" t="s">
        <v>378</v>
      </c>
      <c r="P317" s="398" t="s">
        <v>367</v>
      </c>
      <c r="Q317" s="27">
        <f>IF(A318=" "," ",1)</f>
        <v>1</v>
      </c>
      <c r="R317" s="206" t="s">
        <v>0</v>
      </c>
      <c r="S317" s="54">
        <v>1</v>
      </c>
      <c r="T317" s="195" t="s">
        <v>0</v>
      </c>
      <c r="U317" s="196" t="s">
        <v>0</v>
      </c>
      <c r="V317" s="50" t="s">
        <v>0</v>
      </c>
      <c r="W317" s="51" t="s">
        <v>0</v>
      </c>
      <c r="X317" s="52" t="s">
        <v>0</v>
      </c>
      <c r="Y317" s="52" t="s">
        <v>0</v>
      </c>
      <c r="Z317" s="53" t="s">
        <v>0</v>
      </c>
      <c r="AA317" s="219" t="s">
        <v>0</v>
      </c>
      <c r="AB317" s="206" t="s">
        <v>0</v>
      </c>
      <c r="AC317" s="220" t="s">
        <v>0</v>
      </c>
    </row>
    <row r="318" spans="1:29" s="14" customFormat="1" ht="15" customHeight="1" thickTop="1" thickBot="1" x14ac:dyDescent="0.3">
      <c r="A318" s="26">
        <v>0</v>
      </c>
      <c r="B318" s="336"/>
      <c r="C318" s="328"/>
      <c r="D318" s="252" t="s">
        <v>574</v>
      </c>
      <c r="E318" s="396" t="s">
        <v>24</v>
      </c>
      <c r="F318" s="397"/>
      <c r="G318" s="392"/>
      <c r="H318" s="343"/>
      <c r="I318" s="376"/>
      <c r="J318" s="376"/>
      <c r="K318" s="370"/>
      <c r="L318" s="405"/>
      <c r="M318" s="677"/>
      <c r="N318" s="403"/>
      <c r="O318" s="189" t="s">
        <v>379</v>
      </c>
      <c r="P318" s="399"/>
      <c r="Q318" s="356" t="s">
        <v>666</v>
      </c>
      <c r="R318" s="357"/>
      <c r="S318" s="357"/>
      <c r="T318" s="357"/>
      <c r="U318" s="357"/>
      <c r="V318" s="357"/>
      <c r="W318" s="357"/>
      <c r="X318" s="357"/>
      <c r="Y318" s="357"/>
      <c r="Z318" s="358"/>
      <c r="AA318" s="213"/>
      <c r="AB318" s="214"/>
      <c r="AC318" s="215"/>
    </row>
    <row r="319" spans="1:29" s="17" customFormat="1" ht="9" customHeight="1" thickTop="1" thickBot="1" x14ac:dyDescent="0.3">
      <c r="A319" s="197" t="s">
        <v>160</v>
      </c>
      <c r="B319" s="336"/>
      <c r="C319" s="328"/>
      <c r="D319" s="238" t="s">
        <v>437</v>
      </c>
      <c r="E319" s="285" t="s">
        <v>557</v>
      </c>
      <c r="F319" s="285" t="s">
        <v>631</v>
      </c>
      <c r="G319" s="255" t="s">
        <v>20</v>
      </c>
      <c r="H319" s="256" t="s">
        <v>581</v>
      </c>
      <c r="I319" s="284" t="s">
        <v>22</v>
      </c>
      <c r="J319" s="256" t="s">
        <v>603</v>
      </c>
      <c r="K319" s="256" t="s">
        <v>5</v>
      </c>
      <c r="L319" s="255" t="s">
        <v>582</v>
      </c>
      <c r="M319" s="383" t="s">
        <v>604</v>
      </c>
      <c r="N319" s="384"/>
      <c r="O319" s="384"/>
      <c r="P319" s="385"/>
      <c r="Q319" s="359"/>
      <c r="R319" s="360"/>
      <c r="S319" s="360"/>
      <c r="T319" s="360"/>
      <c r="U319" s="360"/>
      <c r="V319" s="360"/>
      <c r="W319" s="360"/>
      <c r="X319" s="360"/>
      <c r="Y319" s="360"/>
      <c r="Z319" s="361"/>
      <c r="AA319" s="221"/>
      <c r="AB319" s="222"/>
      <c r="AC319" s="223"/>
    </row>
    <row r="320" spans="1:29" s="14" customFormat="1" ht="15" customHeight="1" thickBot="1" x14ac:dyDescent="0.3">
      <c r="A320" s="18">
        <v>43</v>
      </c>
      <c r="B320" s="336"/>
      <c r="C320" s="328"/>
      <c r="D320" s="254" t="s">
        <v>575</v>
      </c>
      <c r="E320" s="322" t="s">
        <v>25</v>
      </c>
      <c r="F320" s="323"/>
      <c r="G320" s="333" t="s">
        <v>0</v>
      </c>
      <c r="H320" s="346" t="s">
        <v>0</v>
      </c>
      <c r="I320" s="348" t="s">
        <v>0</v>
      </c>
      <c r="J320" s="324" t="s">
        <v>362</v>
      </c>
      <c r="K320" s="326" t="str">
        <f>IF(S317=1,"Photo Needed",IF(S317=2,"24/7",IF(S317=3,"Has Photo","")))</f>
        <v>Photo Needed</v>
      </c>
      <c r="L320" s="371" t="s">
        <v>441</v>
      </c>
      <c r="M320" s="386"/>
      <c r="N320" s="387"/>
      <c r="O320" s="387"/>
      <c r="P320" s="388"/>
      <c r="Q320" s="359"/>
      <c r="R320" s="360"/>
      <c r="S320" s="360"/>
      <c r="T320" s="360"/>
      <c r="U320" s="360"/>
      <c r="V320" s="360"/>
      <c r="W320" s="360"/>
      <c r="X320" s="360"/>
      <c r="Y320" s="360"/>
      <c r="Z320" s="361"/>
      <c r="AA320" s="213"/>
      <c r="AB320" s="214"/>
      <c r="AC320" s="215"/>
    </row>
    <row r="321" spans="1:29" s="14" customFormat="1" ht="15" customHeight="1" thickTop="1" thickBot="1" x14ac:dyDescent="0.3">
      <c r="A321" s="239" t="str">
        <f>IF(AA317=1,"VERIFIED",IF(AB317=1,"CHECKED",IF(R317=1,"CHECK",IF(T317=1,"VERIFY","NOT SCHED"))))</f>
        <v>NOT SCHED</v>
      </c>
      <c r="B321" s="337"/>
      <c r="C321" s="329"/>
      <c r="D321" s="253" t="s">
        <v>60</v>
      </c>
      <c r="E321" s="246" t="s">
        <v>0</v>
      </c>
      <c r="F321" s="246" t="s">
        <v>0</v>
      </c>
      <c r="G321" s="334"/>
      <c r="H321" s="347"/>
      <c r="I321" s="349"/>
      <c r="J321" s="325"/>
      <c r="K321" s="327"/>
      <c r="L321" s="372"/>
      <c r="M321" s="389"/>
      <c r="N321" s="390"/>
      <c r="O321" s="390"/>
      <c r="P321" s="391"/>
      <c r="Q321" s="362"/>
      <c r="R321" s="363"/>
      <c r="S321" s="363"/>
      <c r="T321" s="363"/>
      <c r="U321" s="363"/>
      <c r="V321" s="363"/>
      <c r="W321" s="363"/>
      <c r="X321" s="363"/>
      <c r="Y321" s="363"/>
      <c r="Z321" s="364"/>
      <c r="AA321" s="213"/>
      <c r="AB321" s="214"/>
      <c r="AC321" s="215"/>
    </row>
    <row r="322" spans="1:29" s="46" customFormat="1" ht="4.9000000000000004" customHeight="1" thickTop="1" thickBot="1" x14ac:dyDescent="0.3">
      <c r="A322" s="28"/>
      <c r="B322" s="29"/>
      <c r="C322" s="30"/>
      <c r="D322" s="31"/>
      <c r="E322" s="247"/>
      <c r="F322" s="247"/>
      <c r="G322" s="33"/>
      <c r="H322" s="32"/>
      <c r="I322" s="34"/>
      <c r="J322" s="34"/>
      <c r="K322" s="35"/>
      <c r="L322" s="190"/>
      <c r="M322" s="36"/>
      <c r="N322" s="36"/>
      <c r="O322" s="36"/>
      <c r="P322" s="37"/>
      <c r="Q322" s="38"/>
      <c r="R322" s="39"/>
      <c r="S322" s="40"/>
      <c r="T322" s="41"/>
      <c r="U322" s="42"/>
      <c r="V322" s="43"/>
      <c r="W322" s="44"/>
      <c r="X322" s="44"/>
      <c r="Y322" s="44"/>
      <c r="Z322" s="45"/>
      <c r="AA322" s="224"/>
      <c r="AB322" s="39"/>
      <c r="AC322" s="225"/>
    </row>
    <row r="323" spans="1:29" s="16" customFormat="1" ht="9" customHeight="1" thickTop="1" thickBot="1" x14ac:dyDescent="0.3">
      <c r="A323" s="271" t="s">
        <v>580</v>
      </c>
      <c r="B323" s="272" t="s">
        <v>12</v>
      </c>
      <c r="C323" s="272"/>
      <c r="D323" s="272" t="s">
        <v>13</v>
      </c>
      <c r="E323" s="272" t="s">
        <v>14</v>
      </c>
      <c r="F323" s="272" t="s">
        <v>15</v>
      </c>
      <c r="G323" s="273" t="s">
        <v>16</v>
      </c>
      <c r="H323" s="273" t="s">
        <v>17</v>
      </c>
      <c r="I323" s="274" t="s">
        <v>21</v>
      </c>
      <c r="J323" s="275" t="s">
        <v>18</v>
      </c>
      <c r="K323" s="275" t="s">
        <v>19</v>
      </c>
      <c r="L323" s="276" t="s">
        <v>27</v>
      </c>
      <c r="M323" s="277" t="s">
        <v>23</v>
      </c>
      <c r="N323" s="277" t="s">
        <v>376</v>
      </c>
      <c r="O323" s="277" t="s">
        <v>377</v>
      </c>
      <c r="P323" s="274" t="s">
        <v>586</v>
      </c>
      <c r="Q323" s="279"/>
      <c r="R323" s="280"/>
      <c r="S323" s="280"/>
      <c r="T323" s="280"/>
      <c r="U323" s="281"/>
      <c r="V323" s="273"/>
      <c r="W323" s="273"/>
      <c r="X323" s="273"/>
      <c r="Y323" s="273"/>
      <c r="Z323" s="273"/>
      <c r="AA323" s="273" t="s">
        <v>583</v>
      </c>
      <c r="AB323" s="273" t="s">
        <v>584</v>
      </c>
      <c r="AC323" s="278" t="s">
        <v>585</v>
      </c>
    </row>
    <row r="324" spans="1:29" s="14" customFormat="1" ht="15" customHeight="1" thickTop="1" thickBot="1" x14ac:dyDescent="0.25">
      <c r="A324" s="25" t="s">
        <v>3</v>
      </c>
      <c r="B324" s="335" t="s">
        <v>179</v>
      </c>
      <c r="C324" s="328" t="s">
        <v>0</v>
      </c>
      <c r="D324" s="257" t="s">
        <v>573</v>
      </c>
      <c r="E324" s="286" t="s">
        <v>547</v>
      </c>
      <c r="F324" s="286" t="s">
        <v>548</v>
      </c>
      <c r="G324" s="346" t="s">
        <v>0</v>
      </c>
      <c r="H324" s="348" t="s">
        <v>0</v>
      </c>
      <c r="I324" s="375">
        <v>7.8</v>
      </c>
      <c r="J324" s="375">
        <v>0.32</v>
      </c>
      <c r="K324" s="369">
        <f>IF(I324=" "," ",(I324+$H$6-J324))</f>
        <v>8.2799999999999994</v>
      </c>
      <c r="L324" s="404" t="s">
        <v>363</v>
      </c>
      <c r="M324" s="676">
        <v>2016</v>
      </c>
      <c r="N324" s="402" t="str">
        <f>IF(AA324=1,"VERIFIED",IF(AB324=1,"CHECKED",IF(R324=1,"CHECK",IF(T324=1,"VERIFY",IF(U324=1,"NEED APP","NOT SCHED")))))</f>
        <v>NOT SCHED</v>
      </c>
      <c r="O324" s="230" t="s">
        <v>378</v>
      </c>
      <c r="P324" s="398" t="s">
        <v>364</v>
      </c>
      <c r="Q324" s="27">
        <f>IF(A325=" "," ",1)</f>
        <v>1</v>
      </c>
      <c r="R324" s="206" t="s">
        <v>0</v>
      </c>
      <c r="S324" s="54" t="s">
        <v>0</v>
      </c>
      <c r="T324" s="195" t="s">
        <v>0</v>
      </c>
      <c r="U324" s="196" t="s">
        <v>0</v>
      </c>
      <c r="V324" s="50" t="s">
        <v>0</v>
      </c>
      <c r="W324" s="51" t="s">
        <v>0</v>
      </c>
      <c r="X324" s="52" t="s">
        <v>0</v>
      </c>
      <c r="Y324" s="52" t="s">
        <v>0</v>
      </c>
      <c r="Z324" s="53" t="s">
        <v>0</v>
      </c>
      <c r="AA324" s="219" t="s">
        <v>0</v>
      </c>
      <c r="AB324" s="206" t="s">
        <v>0</v>
      </c>
      <c r="AC324" s="220" t="s">
        <v>0</v>
      </c>
    </row>
    <row r="325" spans="1:29" s="14" customFormat="1" ht="15" customHeight="1" thickTop="1" thickBot="1" x14ac:dyDescent="0.25">
      <c r="A325" s="184" t="s">
        <v>177</v>
      </c>
      <c r="B325" s="336"/>
      <c r="C325" s="328"/>
      <c r="D325" s="252" t="s">
        <v>574</v>
      </c>
      <c r="E325" s="245" t="s">
        <v>547</v>
      </c>
      <c r="F325" s="245" t="s">
        <v>548</v>
      </c>
      <c r="G325" s="392"/>
      <c r="H325" s="343"/>
      <c r="I325" s="376"/>
      <c r="J325" s="376"/>
      <c r="K325" s="370"/>
      <c r="L325" s="405"/>
      <c r="M325" s="677"/>
      <c r="N325" s="403"/>
      <c r="O325" s="189" t="s">
        <v>379</v>
      </c>
      <c r="P325" s="399"/>
      <c r="Q325" s="356" t="s">
        <v>666</v>
      </c>
      <c r="R325" s="357"/>
      <c r="S325" s="357"/>
      <c r="T325" s="357"/>
      <c r="U325" s="357"/>
      <c r="V325" s="357"/>
      <c r="W325" s="357"/>
      <c r="X325" s="357"/>
      <c r="Y325" s="357"/>
      <c r="Z325" s="358"/>
      <c r="AA325" s="213"/>
      <c r="AB325" s="214"/>
      <c r="AC325" s="215"/>
    </row>
    <row r="326" spans="1:29" s="17" customFormat="1" ht="9" customHeight="1" thickTop="1" thickBot="1" x14ac:dyDescent="0.3">
      <c r="A326" s="181" t="s">
        <v>178</v>
      </c>
      <c r="B326" s="336"/>
      <c r="C326" s="328"/>
      <c r="D326" s="238" t="s">
        <v>437</v>
      </c>
      <c r="E326" s="285" t="s">
        <v>555</v>
      </c>
      <c r="F326" s="285" t="s">
        <v>556</v>
      </c>
      <c r="G326" s="255" t="s">
        <v>20</v>
      </c>
      <c r="H326" s="256" t="s">
        <v>581</v>
      </c>
      <c r="I326" s="284" t="s">
        <v>22</v>
      </c>
      <c r="J326" s="256" t="s">
        <v>603</v>
      </c>
      <c r="K326" s="256" t="s">
        <v>5</v>
      </c>
      <c r="L326" s="255" t="s">
        <v>582</v>
      </c>
      <c r="M326" s="383" t="s">
        <v>604</v>
      </c>
      <c r="N326" s="384"/>
      <c r="O326" s="384"/>
      <c r="P326" s="385"/>
      <c r="Q326" s="359"/>
      <c r="R326" s="360"/>
      <c r="S326" s="360"/>
      <c r="T326" s="360"/>
      <c r="U326" s="360"/>
      <c r="V326" s="360"/>
      <c r="W326" s="360"/>
      <c r="X326" s="360"/>
      <c r="Y326" s="360"/>
      <c r="Z326" s="361"/>
      <c r="AA326" s="221"/>
      <c r="AB326" s="222"/>
      <c r="AC326" s="223"/>
    </row>
    <row r="327" spans="1:29" s="14" customFormat="1" ht="15" customHeight="1" thickBot="1" x14ac:dyDescent="0.3">
      <c r="A327" s="18">
        <f>A320+1</f>
        <v>44</v>
      </c>
      <c r="B327" s="336"/>
      <c r="C327" s="328"/>
      <c r="D327" s="254" t="s">
        <v>575</v>
      </c>
      <c r="E327" s="322" t="s">
        <v>25</v>
      </c>
      <c r="F327" s="323"/>
      <c r="G327" s="333" t="s">
        <v>0</v>
      </c>
      <c r="H327" s="346" t="s">
        <v>0</v>
      </c>
      <c r="I327" s="348" t="s">
        <v>0</v>
      </c>
      <c r="J327" s="324" t="s">
        <v>362</v>
      </c>
      <c r="K327" s="324" t="s">
        <v>638</v>
      </c>
      <c r="L327" s="371" t="s">
        <v>441</v>
      </c>
      <c r="M327" s="386"/>
      <c r="N327" s="387"/>
      <c r="O327" s="387"/>
      <c r="P327" s="388"/>
      <c r="Q327" s="359"/>
      <c r="R327" s="360"/>
      <c r="S327" s="360"/>
      <c r="T327" s="360"/>
      <c r="U327" s="360"/>
      <c r="V327" s="360"/>
      <c r="W327" s="360"/>
      <c r="X327" s="360"/>
      <c r="Y327" s="360"/>
      <c r="Z327" s="361"/>
      <c r="AA327" s="213"/>
      <c r="AB327" s="214"/>
      <c r="AC327" s="215"/>
    </row>
    <row r="328" spans="1:29" s="14" customFormat="1" ht="15" customHeight="1" thickTop="1" thickBot="1" x14ac:dyDescent="0.3">
      <c r="A328" s="239" t="str">
        <f>IF(AA324=1,"VERIFIED",IF(AB324=1,"CHECKED",IF(R324=1,"CHECK",IF(T324=1,"VERIFY","NOT SCHED"))))</f>
        <v>NOT SCHED</v>
      </c>
      <c r="B328" s="337"/>
      <c r="C328" s="329"/>
      <c r="D328" s="253" t="s">
        <v>60</v>
      </c>
      <c r="E328" s="246" t="s">
        <v>0</v>
      </c>
      <c r="F328" s="246" t="s">
        <v>0</v>
      </c>
      <c r="G328" s="334"/>
      <c r="H328" s="347"/>
      <c r="I328" s="349"/>
      <c r="J328" s="325"/>
      <c r="K328" s="325"/>
      <c r="L328" s="372"/>
      <c r="M328" s="389"/>
      <c r="N328" s="390"/>
      <c r="O328" s="390"/>
      <c r="P328" s="391"/>
      <c r="Q328" s="362"/>
      <c r="R328" s="363"/>
      <c r="S328" s="363"/>
      <c r="T328" s="363"/>
      <c r="U328" s="363"/>
      <c r="V328" s="363"/>
      <c r="W328" s="363"/>
      <c r="X328" s="363"/>
      <c r="Y328" s="363"/>
      <c r="Z328" s="364"/>
      <c r="AA328" s="213"/>
      <c r="AB328" s="214"/>
      <c r="AC328" s="215"/>
    </row>
    <row r="329" spans="1:29" s="46" customFormat="1" ht="4.9000000000000004" customHeight="1" thickTop="1" thickBot="1" x14ac:dyDescent="0.3">
      <c r="A329" s="28"/>
      <c r="B329" s="29"/>
      <c r="C329" s="30"/>
      <c r="D329" s="31"/>
      <c r="E329" s="247"/>
      <c r="F329" s="247"/>
      <c r="G329" s="33"/>
      <c r="H329" s="32"/>
      <c r="I329" s="34"/>
      <c r="J329" s="34"/>
      <c r="K329" s="35"/>
      <c r="L329" s="190"/>
      <c r="M329" s="36"/>
      <c r="N329" s="36"/>
      <c r="O329" s="36"/>
      <c r="P329" s="37"/>
      <c r="Q329" s="38"/>
      <c r="R329" s="39"/>
      <c r="S329" s="40"/>
      <c r="T329" s="41"/>
      <c r="U329" s="42"/>
      <c r="V329" s="43"/>
      <c r="W329" s="44"/>
      <c r="X329" s="44"/>
      <c r="Y329" s="44"/>
      <c r="Z329" s="45"/>
      <c r="AA329" s="224"/>
      <c r="AB329" s="39"/>
      <c r="AC329" s="225"/>
    </row>
    <row r="330" spans="1:29" s="16" customFormat="1" ht="9" customHeight="1" thickTop="1" thickBot="1" x14ac:dyDescent="0.3">
      <c r="A330" s="271" t="s">
        <v>580</v>
      </c>
      <c r="B330" s="272" t="s">
        <v>12</v>
      </c>
      <c r="C330" s="272"/>
      <c r="D330" s="272" t="s">
        <v>13</v>
      </c>
      <c r="E330" s="272" t="s">
        <v>14</v>
      </c>
      <c r="F330" s="272" t="s">
        <v>15</v>
      </c>
      <c r="G330" s="273" t="s">
        <v>16</v>
      </c>
      <c r="H330" s="273" t="s">
        <v>17</v>
      </c>
      <c r="I330" s="274" t="s">
        <v>21</v>
      </c>
      <c r="J330" s="275" t="s">
        <v>18</v>
      </c>
      <c r="K330" s="275" t="s">
        <v>19</v>
      </c>
      <c r="L330" s="276" t="s">
        <v>27</v>
      </c>
      <c r="M330" s="277" t="s">
        <v>23</v>
      </c>
      <c r="N330" s="277" t="s">
        <v>376</v>
      </c>
      <c r="O330" s="277" t="s">
        <v>377</v>
      </c>
      <c r="P330" s="274" t="s">
        <v>586</v>
      </c>
      <c r="Q330" s="279"/>
      <c r="R330" s="280"/>
      <c r="S330" s="280"/>
      <c r="T330" s="280"/>
      <c r="U330" s="281"/>
      <c r="V330" s="273"/>
      <c r="W330" s="273"/>
      <c r="X330" s="273"/>
      <c r="Y330" s="273"/>
      <c r="Z330" s="273"/>
      <c r="AA330" s="273" t="s">
        <v>583</v>
      </c>
      <c r="AB330" s="273" t="s">
        <v>584</v>
      </c>
      <c r="AC330" s="278" t="s">
        <v>585</v>
      </c>
    </row>
    <row r="331" spans="1:29" s="14" customFormat="1" ht="15" customHeight="1" thickTop="1" thickBot="1" x14ac:dyDescent="0.25">
      <c r="A331" s="25" t="s">
        <v>3</v>
      </c>
      <c r="B331" s="335" t="s">
        <v>174</v>
      </c>
      <c r="C331" s="328" t="s">
        <v>0</v>
      </c>
      <c r="D331" s="257" t="s">
        <v>573</v>
      </c>
      <c r="E331" s="286" t="s">
        <v>408</v>
      </c>
      <c r="F331" s="286" t="s">
        <v>409</v>
      </c>
      <c r="G331" s="346" t="s">
        <v>0</v>
      </c>
      <c r="H331" s="348" t="s">
        <v>0</v>
      </c>
      <c r="I331" s="375">
        <v>7.4</v>
      </c>
      <c r="J331" s="375">
        <v>0.32</v>
      </c>
      <c r="K331" s="369">
        <f>IF(I331=" "," ",(I331+$H$6-J331))</f>
        <v>7.8800000000000008</v>
      </c>
      <c r="L331" s="404" t="s">
        <v>363</v>
      </c>
      <c r="M331" s="676">
        <v>2016</v>
      </c>
      <c r="N331" s="402" t="str">
        <f>IF(AA331=1,"VERIFIED",IF(AB331=1,"CHECKED",IF(R331=1,"RECHECK",IF(T331=1,"VERIFY",IF(U331=1,"NEED APP","NOT SCHED")))))</f>
        <v>NOT SCHED</v>
      </c>
      <c r="O331" s="230" t="s">
        <v>378</v>
      </c>
      <c r="P331" s="398" t="s">
        <v>364</v>
      </c>
      <c r="Q331" s="27">
        <f>IF(A332=" "," ",1)</f>
        <v>1</v>
      </c>
      <c r="R331" s="206" t="s">
        <v>0</v>
      </c>
      <c r="S331" s="54">
        <v>1</v>
      </c>
      <c r="T331" s="195" t="s">
        <v>0</v>
      </c>
      <c r="U331" s="196" t="s">
        <v>0</v>
      </c>
      <c r="V331" s="50" t="s">
        <v>0</v>
      </c>
      <c r="W331" s="51" t="s">
        <v>0</v>
      </c>
      <c r="X331" s="52" t="s">
        <v>0</v>
      </c>
      <c r="Y331" s="52" t="s">
        <v>0</v>
      </c>
      <c r="Z331" s="53" t="s">
        <v>0</v>
      </c>
      <c r="AA331" s="219" t="s">
        <v>0</v>
      </c>
      <c r="AB331" s="206" t="s">
        <v>0</v>
      </c>
      <c r="AC331" s="220" t="s">
        <v>0</v>
      </c>
    </row>
    <row r="332" spans="1:29" s="14" customFormat="1" ht="15" customHeight="1" thickTop="1" thickBot="1" x14ac:dyDescent="0.25">
      <c r="A332" s="184" t="s">
        <v>172</v>
      </c>
      <c r="B332" s="336"/>
      <c r="C332" s="328"/>
      <c r="D332" s="252" t="s">
        <v>574</v>
      </c>
      <c r="E332" s="245" t="s">
        <v>408</v>
      </c>
      <c r="F332" s="245" t="s">
        <v>409</v>
      </c>
      <c r="G332" s="392"/>
      <c r="H332" s="343"/>
      <c r="I332" s="376"/>
      <c r="J332" s="376"/>
      <c r="K332" s="370"/>
      <c r="L332" s="405"/>
      <c r="M332" s="677"/>
      <c r="N332" s="403"/>
      <c r="O332" s="189" t="s">
        <v>379</v>
      </c>
      <c r="P332" s="399"/>
      <c r="Q332" s="356" t="s">
        <v>666</v>
      </c>
      <c r="R332" s="357"/>
      <c r="S332" s="357"/>
      <c r="T332" s="357"/>
      <c r="U332" s="357"/>
      <c r="V332" s="357"/>
      <c r="W332" s="357"/>
      <c r="X332" s="357"/>
      <c r="Y332" s="357"/>
      <c r="Z332" s="358"/>
      <c r="AA332" s="213"/>
      <c r="AB332" s="214"/>
      <c r="AC332" s="215"/>
    </row>
    <row r="333" spans="1:29" s="17" customFormat="1" ht="9" customHeight="1" thickTop="1" thickBot="1" x14ac:dyDescent="0.3">
      <c r="A333" s="181" t="s">
        <v>173</v>
      </c>
      <c r="B333" s="336"/>
      <c r="C333" s="328"/>
      <c r="D333" s="238" t="s">
        <v>437</v>
      </c>
      <c r="E333" s="285" t="s">
        <v>632</v>
      </c>
      <c r="F333" s="285" t="s">
        <v>633</v>
      </c>
      <c r="G333" s="255" t="s">
        <v>20</v>
      </c>
      <c r="H333" s="256" t="s">
        <v>581</v>
      </c>
      <c r="I333" s="284" t="s">
        <v>22</v>
      </c>
      <c r="J333" s="256" t="s">
        <v>603</v>
      </c>
      <c r="K333" s="256" t="s">
        <v>5</v>
      </c>
      <c r="L333" s="255" t="s">
        <v>582</v>
      </c>
      <c r="M333" s="383" t="s">
        <v>604</v>
      </c>
      <c r="N333" s="384"/>
      <c r="O333" s="384"/>
      <c r="P333" s="385"/>
      <c r="Q333" s="359"/>
      <c r="R333" s="360"/>
      <c r="S333" s="360"/>
      <c r="T333" s="360"/>
      <c r="U333" s="360"/>
      <c r="V333" s="360"/>
      <c r="W333" s="360"/>
      <c r="X333" s="360"/>
      <c r="Y333" s="360"/>
      <c r="Z333" s="361"/>
      <c r="AA333" s="221"/>
      <c r="AB333" s="222"/>
      <c r="AC333" s="223"/>
    </row>
    <row r="334" spans="1:29" s="14" customFormat="1" ht="15" customHeight="1" thickBot="1" x14ac:dyDescent="0.3">
      <c r="A334" s="18">
        <f>A327+1</f>
        <v>45</v>
      </c>
      <c r="B334" s="336"/>
      <c r="C334" s="328"/>
      <c r="D334" s="254" t="s">
        <v>575</v>
      </c>
      <c r="E334" s="322" t="s">
        <v>25</v>
      </c>
      <c r="F334" s="323"/>
      <c r="G334" s="333" t="s">
        <v>0</v>
      </c>
      <c r="H334" s="346" t="s">
        <v>0</v>
      </c>
      <c r="I334" s="348" t="s">
        <v>0</v>
      </c>
      <c r="J334" s="324" t="s">
        <v>362</v>
      </c>
      <c r="K334" s="326" t="str">
        <f>IF(S331=1,"Photo Needed",IF(S331=2,"24/7",IF(S331=3,"Has Photo","")))</f>
        <v>Photo Needed</v>
      </c>
      <c r="L334" s="371" t="s">
        <v>441</v>
      </c>
      <c r="M334" s="386"/>
      <c r="N334" s="387"/>
      <c r="O334" s="387"/>
      <c r="P334" s="388"/>
      <c r="Q334" s="359"/>
      <c r="R334" s="360"/>
      <c r="S334" s="360"/>
      <c r="T334" s="360"/>
      <c r="U334" s="360"/>
      <c r="V334" s="360"/>
      <c r="W334" s="360"/>
      <c r="X334" s="360"/>
      <c r="Y334" s="360"/>
      <c r="Z334" s="361"/>
      <c r="AA334" s="213"/>
      <c r="AB334" s="214"/>
      <c r="AC334" s="215"/>
    </row>
    <row r="335" spans="1:29" s="14" customFormat="1" ht="15" customHeight="1" thickTop="1" thickBot="1" x14ac:dyDescent="0.3">
      <c r="A335" s="239" t="str">
        <f>IF(AA331=1,"VERIFIED",IF(AB331=1,"CHECKED",IF(R331=1,"CHECK",IF(T331=1,"VERIFY","NOT SCHED"))))</f>
        <v>NOT SCHED</v>
      </c>
      <c r="B335" s="337"/>
      <c r="C335" s="329"/>
      <c r="D335" s="253" t="s">
        <v>60</v>
      </c>
      <c r="E335" s="246" t="s">
        <v>0</v>
      </c>
      <c r="F335" s="246" t="s">
        <v>0</v>
      </c>
      <c r="G335" s="334"/>
      <c r="H335" s="347"/>
      <c r="I335" s="349"/>
      <c r="J335" s="325"/>
      <c r="K335" s="327"/>
      <c r="L335" s="372"/>
      <c r="M335" s="389"/>
      <c r="N335" s="390"/>
      <c r="O335" s="390"/>
      <c r="P335" s="391"/>
      <c r="Q335" s="362"/>
      <c r="R335" s="363"/>
      <c r="S335" s="363"/>
      <c r="T335" s="363"/>
      <c r="U335" s="363"/>
      <c r="V335" s="363"/>
      <c r="W335" s="363"/>
      <c r="X335" s="363"/>
      <c r="Y335" s="363"/>
      <c r="Z335" s="364"/>
      <c r="AA335" s="213"/>
      <c r="AB335" s="214"/>
      <c r="AC335" s="215"/>
    </row>
    <row r="336" spans="1:29" s="46" customFormat="1" ht="4.9000000000000004" customHeight="1" thickTop="1" thickBot="1" x14ac:dyDescent="0.3">
      <c r="A336" s="28"/>
      <c r="B336" s="29"/>
      <c r="C336" s="30"/>
      <c r="D336" s="31"/>
      <c r="E336" s="247"/>
      <c r="F336" s="247"/>
      <c r="G336" s="33"/>
      <c r="H336" s="32"/>
      <c r="I336" s="34"/>
      <c r="J336" s="34"/>
      <c r="K336" s="35"/>
      <c r="L336" s="190"/>
      <c r="M336" s="36"/>
      <c r="N336" s="36"/>
      <c r="O336" s="36"/>
      <c r="P336" s="37"/>
      <c r="Q336" s="38"/>
      <c r="R336" s="39"/>
      <c r="S336" s="40"/>
      <c r="T336" s="41"/>
      <c r="U336" s="42"/>
      <c r="V336" s="43"/>
      <c r="W336" s="44"/>
      <c r="X336" s="44"/>
      <c r="Y336" s="44"/>
      <c r="Z336" s="45"/>
      <c r="AA336" s="224"/>
      <c r="AB336" s="39"/>
      <c r="AC336" s="225"/>
    </row>
    <row r="337" spans="1:29" s="16" customFormat="1" ht="9" customHeight="1" thickTop="1" thickBot="1" x14ac:dyDescent="0.3">
      <c r="A337" s="271" t="s">
        <v>580</v>
      </c>
      <c r="B337" s="272" t="s">
        <v>12</v>
      </c>
      <c r="C337" s="272"/>
      <c r="D337" s="272" t="s">
        <v>13</v>
      </c>
      <c r="E337" s="272" t="s">
        <v>14</v>
      </c>
      <c r="F337" s="272" t="s">
        <v>15</v>
      </c>
      <c r="G337" s="273" t="s">
        <v>16</v>
      </c>
      <c r="H337" s="273" t="s">
        <v>17</v>
      </c>
      <c r="I337" s="274" t="s">
        <v>21</v>
      </c>
      <c r="J337" s="275" t="s">
        <v>18</v>
      </c>
      <c r="K337" s="275" t="s">
        <v>19</v>
      </c>
      <c r="L337" s="276" t="s">
        <v>27</v>
      </c>
      <c r="M337" s="277" t="s">
        <v>23</v>
      </c>
      <c r="N337" s="277" t="s">
        <v>376</v>
      </c>
      <c r="O337" s="277" t="s">
        <v>377</v>
      </c>
      <c r="P337" s="274" t="s">
        <v>586</v>
      </c>
      <c r="Q337" s="279"/>
      <c r="R337" s="280"/>
      <c r="S337" s="280"/>
      <c r="T337" s="280"/>
      <c r="U337" s="281"/>
      <c r="V337" s="273"/>
      <c r="W337" s="273"/>
      <c r="X337" s="273"/>
      <c r="Y337" s="273"/>
      <c r="Z337" s="273"/>
      <c r="AA337" s="273" t="s">
        <v>583</v>
      </c>
      <c r="AB337" s="273" t="s">
        <v>584</v>
      </c>
      <c r="AC337" s="278" t="s">
        <v>585</v>
      </c>
    </row>
    <row r="338" spans="1:29" s="14" customFormat="1" ht="15" customHeight="1" thickTop="1" thickBot="1" x14ac:dyDescent="0.25">
      <c r="A338" s="25" t="s">
        <v>3</v>
      </c>
      <c r="B338" s="335" t="s">
        <v>169</v>
      </c>
      <c r="C338" s="328" t="s">
        <v>0</v>
      </c>
      <c r="D338" s="257" t="s">
        <v>573</v>
      </c>
      <c r="E338" s="286" t="s">
        <v>410</v>
      </c>
      <c r="F338" s="286" t="s">
        <v>411</v>
      </c>
      <c r="G338" s="346" t="s">
        <v>0</v>
      </c>
      <c r="H338" s="348" t="s">
        <v>0</v>
      </c>
      <c r="I338" s="375">
        <v>9.1</v>
      </c>
      <c r="J338" s="375">
        <v>1.84</v>
      </c>
      <c r="K338" s="369">
        <f>IF(I338=" "," ",(I338+$H$6-J338))</f>
        <v>8.06</v>
      </c>
      <c r="L338" s="404" t="s">
        <v>363</v>
      </c>
      <c r="M338" s="676">
        <v>2016</v>
      </c>
      <c r="N338" s="402" t="str">
        <f>IF(AA338=1,"VERIFIED",IF(AB338=1,"CHECKED",IF(R338=1,"RECHECK",IF(T338=1,"VERIFY",IF(U338=1,"NEED APP","NOT SCHED")))))</f>
        <v>NOT SCHED</v>
      </c>
      <c r="O338" s="230" t="s">
        <v>378</v>
      </c>
      <c r="P338" s="398" t="s">
        <v>412</v>
      </c>
      <c r="Q338" s="27">
        <f>IF(A339=" "," ",1)</f>
        <v>1</v>
      </c>
      <c r="R338" s="206" t="s">
        <v>0</v>
      </c>
      <c r="S338" s="54">
        <v>1</v>
      </c>
      <c r="T338" s="195" t="s">
        <v>0</v>
      </c>
      <c r="U338" s="196" t="s">
        <v>0</v>
      </c>
      <c r="V338" s="50" t="s">
        <v>0</v>
      </c>
      <c r="W338" s="51" t="s">
        <v>0</v>
      </c>
      <c r="X338" s="52" t="s">
        <v>0</v>
      </c>
      <c r="Y338" s="52" t="s">
        <v>0</v>
      </c>
      <c r="Z338" s="53" t="s">
        <v>0</v>
      </c>
      <c r="AA338" s="219" t="s">
        <v>0</v>
      </c>
      <c r="AB338" s="206" t="s">
        <v>0</v>
      </c>
      <c r="AC338" s="220" t="s">
        <v>0</v>
      </c>
    </row>
    <row r="339" spans="1:29" s="14" customFormat="1" ht="15" customHeight="1" thickTop="1" thickBot="1" x14ac:dyDescent="0.25">
      <c r="A339" s="184" t="s">
        <v>167</v>
      </c>
      <c r="B339" s="336"/>
      <c r="C339" s="328"/>
      <c r="D339" s="252" t="s">
        <v>574</v>
      </c>
      <c r="E339" s="245" t="s">
        <v>410</v>
      </c>
      <c r="F339" s="245" t="s">
        <v>411</v>
      </c>
      <c r="G339" s="392"/>
      <c r="H339" s="343"/>
      <c r="I339" s="376"/>
      <c r="J339" s="376"/>
      <c r="K339" s="370"/>
      <c r="L339" s="405"/>
      <c r="M339" s="677"/>
      <c r="N339" s="403"/>
      <c r="O339" s="189" t="s">
        <v>379</v>
      </c>
      <c r="P339" s="399"/>
      <c r="Q339" s="356" t="s">
        <v>666</v>
      </c>
      <c r="R339" s="357"/>
      <c r="S339" s="357"/>
      <c r="T339" s="357"/>
      <c r="U339" s="357"/>
      <c r="V339" s="357"/>
      <c r="W339" s="357"/>
      <c r="X339" s="357"/>
      <c r="Y339" s="357"/>
      <c r="Z339" s="358"/>
      <c r="AA339" s="213"/>
      <c r="AB339" s="214"/>
      <c r="AC339" s="215"/>
    </row>
    <row r="340" spans="1:29" s="17" customFormat="1" ht="9" customHeight="1" thickTop="1" thickBot="1" x14ac:dyDescent="0.3">
      <c r="A340" s="181" t="s">
        <v>168</v>
      </c>
      <c r="B340" s="336"/>
      <c r="C340" s="328"/>
      <c r="D340" s="238" t="s">
        <v>437</v>
      </c>
      <c r="E340" s="285" t="s">
        <v>635</v>
      </c>
      <c r="F340" s="285" t="s">
        <v>554</v>
      </c>
      <c r="G340" s="255" t="s">
        <v>20</v>
      </c>
      <c r="H340" s="256" t="s">
        <v>581</v>
      </c>
      <c r="I340" s="284" t="s">
        <v>22</v>
      </c>
      <c r="J340" s="284" t="s">
        <v>603</v>
      </c>
      <c r="K340" s="256" t="s">
        <v>5</v>
      </c>
      <c r="L340" s="255" t="s">
        <v>582</v>
      </c>
      <c r="M340" s="383" t="s">
        <v>634</v>
      </c>
      <c r="N340" s="384"/>
      <c r="O340" s="384"/>
      <c r="P340" s="385"/>
      <c r="Q340" s="359"/>
      <c r="R340" s="360"/>
      <c r="S340" s="360"/>
      <c r="T340" s="360"/>
      <c r="U340" s="360"/>
      <c r="V340" s="360"/>
      <c r="W340" s="360"/>
      <c r="X340" s="360"/>
      <c r="Y340" s="360"/>
      <c r="Z340" s="361"/>
      <c r="AA340" s="221"/>
      <c r="AB340" s="222"/>
      <c r="AC340" s="223"/>
    </row>
    <row r="341" spans="1:29" s="14" customFormat="1" ht="15" customHeight="1" thickBot="1" x14ac:dyDescent="0.3">
      <c r="A341" s="18">
        <f>A334+1</f>
        <v>46</v>
      </c>
      <c r="B341" s="336"/>
      <c r="C341" s="328"/>
      <c r="D341" s="254" t="s">
        <v>575</v>
      </c>
      <c r="E341" s="322" t="s">
        <v>25</v>
      </c>
      <c r="F341" s="323"/>
      <c r="G341" s="333" t="s">
        <v>0</v>
      </c>
      <c r="H341" s="346" t="s">
        <v>0</v>
      </c>
      <c r="I341" s="348" t="s">
        <v>0</v>
      </c>
      <c r="J341" s="324" t="s">
        <v>362</v>
      </c>
      <c r="K341" s="326" t="str">
        <f>IF(S338=1,"Photo Needed",IF(S338=2,"24/7",IF(S338=3,"Has Photo","")))</f>
        <v>Photo Needed</v>
      </c>
      <c r="L341" s="371" t="s">
        <v>441</v>
      </c>
      <c r="M341" s="386"/>
      <c r="N341" s="387"/>
      <c r="O341" s="387"/>
      <c r="P341" s="388"/>
      <c r="Q341" s="359"/>
      <c r="R341" s="360"/>
      <c r="S341" s="360"/>
      <c r="T341" s="360"/>
      <c r="U341" s="360"/>
      <c r="V341" s="360"/>
      <c r="W341" s="360"/>
      <c r="X341" s="360"/>
      <c r="Y341" s="360"/>
      <c r="Z341" s="361"/>
      <c r="AA341" s="213"/>
      <c r="AB341" s="214"/>
      <c r="AC341" s="215"/>
    </row>
    <row r="342" spans="1:29" s="14" customFormat="1" ht="15" customHeight="1" thickTop="1" thickBot="1" x14ac:dyDescent="0.3">
      <c r="A342" s="239" t="str">
        <f>IF(AA338=1,"VERIFIED",IF(AB338=1,"CHECKED",IF(R338=1,"CHECK",IF(T338=1,"VERIFY","NOT SCHED"))))</f>
        <v>NOT SCHED</v>
      </c>
      <c r="B342" s="337"/>
      <c r="C342" s="329"/>
      <c r="D342" s="253" t="s">
        <v>60</v>
      </c>
      <c r="E342" s="246" t="s">
        <v>0</v>
      </c>
      <c r="F342" s="246" t="s">
        <v>0</v>
      </c>
      <c r="G342" s="334"/>
      <c r="H342" s="347"/>
      <c r="I342" s="349"/>
      <c r="J342" s="325"/>
      <c r="K342" s="327"/>
      <c r="L342" s="372"/>
      <c r="M342" s="389"/>
      <c r="N342" s="390"/>
      <c r="O342" s="390"/>
      <c r="P342" s="391"/>
      <c r="Q342" s="362"/>
      <c r="R342" s="363"/>
      <c r="S342" s="363"/>
      <c r="T342" s="363"/>
      <c r="U342" s="363"/>
      <c r="V342" s="363"/>
      <c r="W342" s="363"/>
      <c r="X342" s="363"/>
      <c r="Y342" s="363"/>
      <c r="Z342" s="364"/>
      <c r="AA342" s="213"/>
      <c r="AB342" s="214"/>
      <c r="AC342" s="215"/>
    </row>
    <row r="343" spans="1:29" s="14" customFormat="1" ht="65.25" customHeight="1" thickTop="1" thickBot="1" x14ac:dyDescent="0.3">
      <c r="A343" s="330" t="s">
        <v>661</v>
      </c>
      <c r="B343" s="331"/>
      <c r="C343" s="331"/>
      <c r="D343" s="331"/>
      <c r="E343" s="331"/>
      <c r="F343" s="331"/>
      <c r="G343" s="331"/>
      <c r="H343" s="331"/>
      <c r="I343" s="331"/>
      <c r="J343" s="331"/>
      <c r="K343" s="331"/>
      <c r="L343" s="331"/>
      <c r="M343" s="331"/>
      <c r="N343" s="331"/>
      <c r="O343" s="331"/>
      <c r="P343" s="332"/>
      <c r="Q343" s="527" t="str">
        <f>$L$2</f>
        <v>North / West Bays / Marstens Mills River</v>
      </c>
      <c r="R343" s="299"/>
      <c r="S343" s="299"/>
      <c r="T343" s="299"/>
      <c r="U343" s="299"/>
      <c r="V343" s="299"/>
      <c r="W343" s="299"/>
      <c r="X343" s="299"/>
      <c r="Y343" s="299"/>
      <c r="Z343" s="300"/>
      <c r="AA343" s="289"/>
      <c r="AB343" s="290"/>
      <c r="AC343" s="291"/>
    </row>
    <row r="344" spans="1:29" s="16" customFormat="1" ht="9" customHeight="1" thickTop="1" thickBot="1" x14ac:dyDescent="0.3">
      <c r="A344" s="271" t="s">
        <v>580</v>
      </c>
      <c r="B344" s="272" t="s">
        <v>12</v>
      </c>
      <c r="C344" s="272"/>
      <c r="D344" s="272" t="s">
        <v>13</v>
      </c>
      <c r="E344" s="272" t="s">
        <v>14</v>
      </c>
      <c r="F344" s="272" t="s">
        <v>15</v>
      </c>
      <c r="G344" s="273" t="s">
        <v>16</v>
      </c>
      <c r="H344" s="273" t="s">
        <v>17</v>
      </c>
      <c r="I344" s="274" t="s">
        <v>21</v>
      </c>
      <c r="J344" s="275" t="s">
        <v>18</v>
      </c>
      <c r="K344" s="275" t="s">
        <v>19</v>
      </c>
      <c r="L344" s="276" t="s">
        <v>27</v>
      </c>
      <c r="M344" s="277" t="s">
        <v>23</v>
      </c>
      <c r="N344" s="277" t="s">
        <v>376</v>
      </c>
      <c r="O344" s="277" t="s">
        <v>377</v>
      </c>
      <c r="P344" s="274" t="s">
        <v>586</v>
      </c>
      <c r="Q344" s="279"/>
      <c r="R344" s="280"/>
      <c r="S344" s="280"/>
      <c r="T344" s="280"/>
      <c r="U344" s="281"/>
      <c r="V344" s="273"/>
      <c r="W344" s="273"/>
      <c r="X344" s="273"/>
      <c r="Y344" s="273"/>
      <c r="Z344" s="273"/>
      <c r="AA344" s="273" t="s">
        <v>583</v>
      </c>
      <c r="AB344" s="273" t="s">
        <v>584</v>
      </c>
      <c r="AC344" s="278" t="s">
        <v>585</v>
      </c>
    </row>
    <row r="345" spans="1:29" s="14" customFormat="1" ht="15" customHeight="1" thickTop="1" thickBot="1" x14ac:dyDescent="0.25">
      <c r="A345" s="25" t="s">
        <v>3</v>
      </c>
      <c r="B345" s="335" t="s">
        <v>164</v>
      </c>
      <c r="C345" s="328" t="s">
        <v>0</v>
      </c>
      <c r="D345" s="257" t="s">
        <v>573</v>
      </c>
      <c r="E345" s="286" t="s">
        <v>413</v>
      </c>
      <c r="F345" s="286" t="s">
        <v>414</v>
      </c>
      <c r="G345" s="346" t="s">
        <v>0</v>
      </c>
      <c r="H345" s="348" t="s">
        <v>0</v>
      </c>
      <c r="I345" s="375">
        <v>9.1999999999999993</v>
      </c>
      <c r="J345" s="375">
        <v>1.84</v>
      </c>
      <c r="K345" s="369">
        <f>IF(I345=" "," ",(I345+$H$6-J345))</f>
        <v>8.16</v>
      </c>
      <c r="L345" s="404" t="s">
        <v>363</v>
      </c>
      <c r="M345" s="676">
        <v>2016</v>
      </c>
      <c r="N345" s="402" t="str">
        <f>IF(AA345=1,"VERIFIED",IF(AB345=1,"CHECKED",IF(R345=1,"RECHECK",IF(T345=1,"VERIFY",IF(U345=1,"NEED APP","NOT SCHED")))))</f>
        <v>NOT SCHED</v>
      </c>
      <c r="O345" s="230" t="s">
        <v>378</v>
      </c>
      <c r="P345" s="398" t="s">
        <v>412</v>
      </c>
      <c r="Q345" s="27">
        <f>IF(A346=" "," ",1)</f>
        <v>1</v>
      </c>
      <c r="R345" s="206" t="s">
        <v>0</v>
      </c>
      <c r="S345" s="54">
        <v>1</v>
      </c>
      <c r="T345" s="195" t="s">
        <v>0</v>
      </c>
      <c r="U345" s="196" t="s">
        <v>0</v>
      </c>
      <c r="V345" s="50" t="s">
        <v>0</v>
      </c>
      <c r="W345" s="51" t="s">
        <v>0</v>
      </c>
      <c r="X345" s="52" t="s">
        <v>0</v>
      </c>
      <c r="Y345" s="52" t="s">
        <v>0</v>
      </c>
      <c r="Z345" s="53" t="s">
        <v>0</v>
      </c>
      <c r="AA345" s="219" t="s">
        <v>0</v>
      </c>
      <c r="AB345" s="206" t="s">
        <v>0</v>
      </c>
      <c r="AC345" s="220" t="s">
        <v>0</v>
      </c>
    </row>
    <row r="346" spans="1:29" s="14" customFormat="1" ht="15" customHeight="1" thickTop="1" thickBot="1" x14ac:dyDescent="0.25">
      <c r="A346" s="184" t="s">
        <v>162</v>
      </c>
      <c r="B346" s="336"/>
      <c r="C346" s="328"/>
      <c r="D346" s="252" t="s">
        <v>574</v>
      </c>
      <c r="E346" s="245" t="s">
        <v>413</v>
      </c>
      <c r="F346" s="245" t="s">
        <v>414</v>
      </c>
      <c r="G346" s="392"/>
      <c r="H346" s="343"/>
      <c r="I346" s="376"/>
      <c r="J346" s="376"/>
      <c r="K346" s="370"/>
      <c r="L346" s="405"/>
      <c r="M346" s="677"/>
      <c r="N346" s="403"/>
      <c r="O346" s="189" t="s">
        <v>379</v>
      </c>
      <c r="P346" s="399"/>
      <c r="Q346" s="356" t="s">
        <v>666</v>
      </c>
      <c r="R346" s="357"/>
      <c r="S346" s="357"/>
      <c r="T346" s="357"/>
      <c r="U346" s="357"/>
      <c r="V346" s="357"/>
      <c r="W346" s="357"/>
      <c r="X346" s="357"/>
      <c r="Y346" s="357"/>
      <c r="Z346" s="358"/>
      <c r="AA346" s="213"/>
      <c r="AB346" s="214"/>
      <c r="AC346" s="215"/>
    </row>
    <row r="347" spans="1:29" s="17" customFormat="1" ht="9" customHeight="1" thickTop="1" thickBot="1" x14ac:dyDescent="0.3">
      <c r="A347" s="181" t="s">
        <v>163</v>
      </c>
      <c r="B347" s="336"/>
      <c r="C347" s="328"/>
      <c r="D347" s="238" t="s">
        <v>437</v>
      </c>
      <c r="E347" s="285" t="s">
        <v>636</v>
      </c>
      <c r="F347" s="285" t="s">
        <v>637</v>
      </c>
      <c r="G347" s="255" t="s">
        <v>20</v>
      </c>
      <c r="H347" s="256" t="s">
        <v>581</v>
      </c>
      <c r="I347" s="284" t="s">
        <v>22</v>
      </c>
      <c r="J347" s="256" t="s">
        <v>603</v>
      </c>
      <c r="K347" s="256" t="s">
        <v>5</v>
      </c>
      <c r="L347" s="255" t="s">
        <v>582</v>
      </c>
      <c r="M347" s="383" t="s">
        <v>604</v>
      </c>
      <c r="N347" s="384"/>
      <c r="O347" s="384"/>
      <c r="P347" s="385"/>
      <c r="Q347" s="359"/>
      <c r="R347" s="360"/>
      <c r="S347" s="360"/>
      <c r="T347" s="360"/>
      <c r="U347" s="360"/>
      <c r="V347" s="360"/>
      <c r="W347" s="360"/>
      <c r="X347" s="360"/>
      <c r="Y347" s="360"/>
      <c r="Z347" s="361"/>
      <c r="AA347" s="221"/>
      <c r="AB347" s="222"/>
      <c r="AC347" s="223"/>
    </row>
    <row r="348" spans="1:29" s="14" customFormat="1" ht="15" customHeight="1" thickBot="1" x14ac:dyDescent="0.3">
      <c r="A348" s="18">
        <f>A341+1</f>
        <v>47</v>
      </c>
      <c r="B348" s="336"/>
      <c r="C348" s="328"/>
      <c r="D348" s="254" t="s">
        <v>575</v>
      </c>
      <c r="E348" s="322" t="s">
        <v>25</v>
      </c>
      <c r="F348" s="323"/>
      <c r="G348" s="333" t="s">
        <v>0</v>
      </c>
      <c r="H348" s="346" t="s">
        <v>0</v>
      </c>
      <c r="I348" s="348" t="s">
        <v>0</v>
      </c>
      <c r="J348" s="324" t="s">
        <v>362</v>
      </c>
      <c r="K348" s="326" t="str">
        <f>IF(S345=1,"Photo Needed",IF(S345=2,"24/7",IF(S345=3,"Has Photo","")))</f>
        <v>Photo Needed</v>
      </c>
      <c r="L348" s="371" t="s">
        <v>441</v>
      </c>
      <c r="M348" s="386"/>
      <c r="N348" s="387"/>
      <c r="O348" s="387"/>
      <c r="P348" s="388"/>
      <c r="Q348" s="359"/>
      <c r="R348" s="360"/>
      <c r="S348" s="360"/>
      <c r="T348" s="360"/>
      <c r="U348" s="360"/>
      <c r="V348" s="360"/>
      <c r="W348" s="360"/>
      <c r="X348" s="360"/>
      <c r="Y348" s="360"/>
      <c r="Z348" s="361"/>
      <c r="AA348" s="213"/>
      <c r="AB348" s="214"/>
      <c r="AC348" s="215"/>
    </row>
    <row r="349" spans="1:29" s="14" customFormat="1" ht="15" customHeight="1" thickTop="1" thickBot="1" x14ac:dyDescent="0.3">
      <c r="A349" s="239" t="str">
        <f>IF(AA345=1,"VERIFIED",IF(AB345=1,"CHECKED",IF(R345=1,"CHECK",IF(T345=1,"VERIFY","NOT SCHED"))))</f>
        <v>NOT SCHED</v>
      </c>
      <c r="B349" s="337"/>
      <c r="C349" s="329"/>
      <c r="D349" s="253" t="s">
        <v>60</v>
      </c>
      <c r="E349" s="246" t="s">
        <v>0</v>
      </c>
      <c r="F349" s="246" t="s">
        <v>0</v>
      </c>
      <c r="G349" s="334"/>
      <c r="H349" s="347"/>
      <c r="I349" s="349"/>
      <c r="J349" s="325"/>
      <c r="K349" s="327"/>
      <c r="L349" s="372"/>
      <c r="M349" s="389"/>
      <c r="N349" s="390"/>
      <c r="O349" s="390"/>
      <c r="P349" s="391"/>
      <c r="Q349" s="362"/>
      <c r="R349" s="363"/>
      <c r="S349" s="363"/>
      <c r="T349" s="363"/>
      <c r="U349" s="363"/>
      <c r="V349" s="363"/>
      <c r="W349" s="363"/>
      <c r="X349" s="363"/>
      <c r="Y349" s="363"/>
      <c r="Z349" s="364"/>
      <c r="AA349" s="213"/>
      <c r="AB349" s="214"/>
      <c r="AC349" s="215"/>
    </row>
    <row r="350" spans="1:29" s="46" customFormat="1" ht="4.9000000000000004" customHeight="1" thickTop="1" thickBot="1" x14ac:dyDescent="0.3">
      <c r="A350" s="28"/>
      <c r="B350" s="29"/>
      <c r="C350" s="30"/>
      <c r="D350" s="31"/>
      <c r="E350" s="247"/>
      <c r="F350" s="247"/>
      <c r="G350" s="33"/>
      <c r="H350" s="32"/>
      <c r="I350" s="34"/>
      <c r="J350" s="34"/>
      <c r="K350" s="35"/>
      <c r="L350" s="190"/>
      <c r="M350" s="36"/>
      <c r="N350" s="36"/>
      <c r="O350" s="36"/>
      <c r="P350" s="37"/>
      <c r="Q350" s="38"/>
      <c r="R350" s="39"/>
      <c r="S350" s="40"/>
      <c r="T350" s="41"/>
      <c r="U350" s="42"/>
      <c r="V350" s="43"/>
      <c r="W350" s="44"/>
      <c r="X350" s="44"/>
      <c r="Y350" s="44"/>
      <c r="Z350" s="45"/>
      <c r="AA350" s="224"/>
      <c r="AB350" s="39"/>
      <c r="AC350" s="225"/>
    </row>
    <row r="351" spans="1:29" s="16" customFormat="1" ht="9" customHeight="1" thickTop="1" thickBot="1" x14ac:dyDescent="0.3">
      <c r="A351" s="271" t="s">
        <v>580</v>
      </c>
      <c r="B351" s="272" t="s">
        <v>12</v>
      </c>
      <c r="C351" s="272"/>
      <c r="D351" s="272" t="s">
        <v>13</v>
      </c>
      <c r="E351" s="272" t="s">
        <v>14</v>
      </c>
      <c r="F351" s="272" t="s">
        <v>15</v>
      </c>
      <c r="G351" s="273" t="s">
        <v>16</v>
      </c>
      <c r="H351" s="273" t="s">
        <v>17</v>
      </c>
      <c r="I351" s="274" t="s">
        <v>21</v>
      </c>
      <c r="J351" s="275" t="s">
        <v>18</v>
      </c>
      <c r="K351" s="275" t="s">
        <v>19</v>
      </c>
      <c r="L351" s="276" t="s">
        <v>27</v>
      </c>
      <c r="M351" s="277" t="s">
        <v>23</v>
      </c>
      <c r="N351" s="277" t="s">
        <v>376</v>
      </c>
      <c r="O351" s="277" t="s">
        <v>377</v>
      </c>
      <c r="P351" s="274" t="s">
        <v>586</v>
      </c>
      <c r="Q351" s="279"/>
      <c r="R351" s="280"/>
      <c r="S351" s="280"/>
      <c r="T351" s="280"/>
      <c r="U351" s="281"/>
      <c r="V351" s="273"/>
      <c r="W351" s="273"/>
      <c r="X351" s="273"/>
      <c r="Y351" s="273"/>
      <c r="Z351" s="273"/>
      <c r="AA351" s="273" t="s">
        <v>583</v>
      </c>
      <c r="AB351" s="273" t="s">
        <v>584</v>
      </c>
      <c r="AC351" s="278" t="s">
        <v>585</v>
      </c>
    </row>
    <row r="352" spans="1:29" s="14" customFormat="1" ht="15" customHeight="1" thickTop="1" thickBot="1" x14ac:dyDescent="0.25">
      <c r="A352" s="25" t="s">
        <v>3</v>
      </c>
      <c r="B352" s="335" t="s">
        <v>214</v>
      </c>
      <c r="C352" s="328" t="s">
        <v>0</v>
      </c>
      <c r="D352" s="257" t="s">
        <v>573</v>
      </c>
      <c r="E352" s="286" t="s">
        <v>549</v>
      </c>
      <c r="F352" s="286" t="s">
        <v>550</v>
      </c>
      <c r="G352" s="346" t="s">
        <v>0</v>
      </c>
      <c r="H352" s="348" t="s">
        <v>0</v>
      </c>
      <c r="I352" s="375">
        <v>7.7</v>
      </c>
      <c r="J352" s="375">
        <v>0.32</v>
      </c>
      <c r="K352" s="369">
        <f>IF(I352=" "," ",(I352+$H$6-J352))</f>
        <v>8.18</v>
      </c>
      <c r="L352" s="516" t="s">
        <v>363</v>
      </c>
      <c r="M352" s="676">
        <v>2016</v>
      </c>
      <c r="N352" s="402" t="str">
        <f>IF(AA352=1,"VERIFIED",IF(AB352=1,"CHECKED",IF(R352=1,"RECHECK",IF(T352=1,"VERIFY",IF(U352=1,"NEED APP","NOT SCHED")))))</f>
        <v>NOT SCHED</v>
      </c>
      <c r="O352" s="230" t="s">
        <v>378</v>
      </c>
      <c r="P352" s="398" t="s">
        <v>361</v>
      </c>
      <c r="Q352" s="27">
        <f>IF(A353=" "," ",1)</f>
        <v>1</v>
      </c>
      <c r="R352" s="206" t="s">
        <v>0</v>
      </c>
      <c r="S352" s="54">
        <v>1</v>
      </c>
      <c r="T352" s="195" t="s">
        <v>0</v>
      </c>
      <c r="U352" s="196" t="s">
        <v>0</v>
      </c>
      <c r="V352" s="50" t="s">
        <v>0</v>
      </c>
      <c r="W352" s="51" t="s">
        <v>0</v>
      </c>
      <c r="X352" s="52" t="s">
        <v>0</v>
      </c>
      <c r="Y352" s="52" t="s">
        <v>0</v>
      </c>
      <c r="Z352" s="53" t="s">
        <v>0</v>
      </c>
      <c r="AA352" s="219" t="s">
        <v>0</v>
      </c>
      <c r="AB352" s="206" t="s">
        <v>0</v>
      </c>
      <c r="AC352" s="220" t="s">
        <v>0</v>
      </c>
    </row>
    <row r="353" spans="1:29" s="14" customFormat="1" ht="15" customHeight="1" thickTop="1" thickBot="1" x14ac:dyDescent="0.25">
      <c r="A353" s="184" t="s">
        <v>212</v>
      </c>
      <c r="B353" s="336"/>
      <c r="C353" s="328"/>
      <c r="D353" s="252" t="s">
        <v>574</v>
      </c>
      <c r="E353" s="245" t="s">
        <v>549</v>
      </c>
      <c r="F353" s="245" t="s">
        <v>550</v>
      </c>
      <c r="G353" s="392"/>
      <c r="H353" s="343"/>
      <c r="I353" s="376"/>
      <c r="J353" s="376"/>
      <c r="K353" s="370"/>
      <c r="L353" s="517"/>
      <c r="M353" s="677"/>
      <c r="N353" s="403"/>
      <c r="O353" s="189" t="s">
        <v>379</v>
      </c>
      <c r="P353" s="399"/>
      <c r="Q353" s="356" t="s">
        <v>666</v>
      </c>
      <c r="R353" s="357"/>
      <c r="S353" s="357"/>
      <c r="T353" s="357"/>
      <c r="U353" s="357"/>
      <c r="V353" s="357"/>
      <c r="W353" s="357"/>
      <c r="X353" s="357"/>
      <c r="Y353" s="357"/>
      <c r="Z353" s="358"/>
      <c r="AA353" s="213"/>
      <c r="AB353" s="214"/>
      <c r="AC353" s="215"/>
    </row>
    <row r="354" spans="1:29" s="17" customFormat="1" ht="9" customHeight="1" thickTop="1" thickBot="1" x14ac:dyDescent="0.3">
      <c r="A354" s="181" t="s">
        <v>213</v>
      </c>
      <c r="B354" s="336"/>
      <c r="C354" s="328"/>
      <c r="D354" s="238" t="s">
        <v>437</v>
      </c>
      <c r="E354" s="285" t="s">
        <v>552</v>
      </c>
      <c r="F354" s="285" t="s">
        <v>553</v>
      </c>
      <c r="G354" s="255" t="s">
        <v>20</v>
      </c>
      <c r="H354" s="256" t="s">
        <v>581</v>
      </c>
      <c r="I354" s="284" t="s">
        <v>22</v>
      </c>
      <c r="J354" s="284" t="s">
        <v>603</v>
      </c>
      <c r="K354" s="256" t="s">
        <v>5</v>
      </c>
      <c r="L354" s="255" t="s">
        <v>582</v>
      </c>
      <c r="M354" s="383" t="s">
        <v>604</v>
      </c>
      <c r="N354" s="384"/>
      <c r="O354" s="384"/>
      <c r="P354" s="385"/>
      <c r="Q354" s="359"/>
      <c r="R354" s="360"/>
      <c r="S354" s="360"/>
      <c r="T354" s="360"/>
      <c r="U354" s="360"/>
      <c r="V354" s="360"/>
      <c r="W354" s="360"/>
      <c r="X354" s="360"/>
      <c r="Y354" s="360"/>
      <c r="Z354" s="361"/>
      <c r="AA354" s="221"/>
      <c r="AB354" s="222"/>
      <c r="AC354" s="223"/>
    </row>
    <row r="355" spans="1:29" s="14" customFormat="1" ht="15" customHeight="1" thickBot="1" x14ac:dyDescent="0.3">
      <c r="A355" s="18">
        <f>A348+1</f>
        <v>48</v>
      </c>
      <c r="B355" s="336"/>
      <c r="C355" s="328"/>
      <c r="D355" s="254" t="s">
        <v>575</v>
      </c>
      <c r="E355" s="322" t="s">
        <v>25</v>
      </c>
      <c r="F355" s="323"/>
      <c r="G355" s="333" t="s">
        <v>0</v>
      </c>
      <c r="H355" s="346" t="s">
        <v>0</v>
      </c>
      <c r="I355" s="348" t="s">
        <v>0</v>
      </c>
      <c r="J355" s="324" t="s">
        <v>362</v>
      </c>
      <c r="K355" s="326" t="str">
        <f>IF(S352=1,"Photo Needed",IF(S352=2,"24/7",IF(S352=3,"Has Photo","")))</f>
        <v>Photo Needed</v>
      </c>
      <c r="L355" s="371" t="s">
        <v>441</v>
      </c>
      <c r="M355" s="386"/>
      <c r="N355" s="387"/>
      <c r="O355" s="387"/>
      <c r="P355" s="388"/>
      <c r="Q355" s="359"/>
      <c r="R355" s="360"/>
      <c r="S355" s="360"/>
      <c r="T355" s="360"/>
      <c r="U355" s="360"/>
      <c r="V355" s="360"/>
      <c r="W355" s="360"/>
      <c r="X355" s="360"/>
      <c r="Y355" s="360"/>
      <c r="Z355" s="361"/>
      <c r="AA355" s="213"/>
      <c r="AB355" s="214"/>
      <c r="AC355" s="215"/>
    </row>
    <row r="356" spans="1:29" s="14" customFormat="1" ht="15" customHeight="1" thickTop="1" thickBot="1" x14ac:dyDescent="0.3">
      <c r="A356" s="239" t="str">
        <f>IF(AA352=1,"VERIFIED",IF(AB352=1,"CHECKED",IF(R352=1,"CHECK",IF(T352=1,"VERIFY","NOT SCHED"))))</f>
        <v>NOT SCHED</v>
      </c>
      <c r="B356" s="337"/>
      <c r="C356" s="329"/>
      <c r="D356" s="253" t="s">
        <v>60</v>
      </c>
      <c r="E356" s="246" t="s">
        <v>0</v>
      </c>
      <c r="F356" s="246" t="s">
        <v>0</v>
      </c>
      <c r="G356" s="334"/>
      <c r="H356" s="347"/>
      <c r="I356" s="349"/>
      <c r="J356" s="325"/>
      <c r="K356" s="327"/>
      <c r="L356" s="372"/>
      <c r="M356" s="389"/>
      <c r="N356" s="390"/>
      <c r="O356" s="390"/>
      <c r="P356" s="391"/>
      <c r="Q356" s="362"/>
      <c r="R356" s="363"/>
      <c r="S356" s="363"/>
      <c r="T356" s="363"/>
      <c r="U356" s="363"/>
      <c r="V356" s="363"/>
      <c r="W356" s="363"/>
      <c r="X356" s="363"/>
      <c r="Y356" s="363"/>
      <c r="Z356" s="364"/>
      <c r="AA356" s="213"/>
      <c r="AB356" s="214"/>
      <c r="AC356" s="215"/>
    </row>
    <row r="357" spans="1:29" s="16" customFormat="1" ht="9" customHeight="1" thickTop="1" thickBot="1" x14ac:dyDescent="0.3">
      <c r="A357" s="271" t="s">
        <v>580</v>
      </c>
      <c r="B357" s="272" t="s">
        <v>12</v>
      </c>
      <c r="C357" s="272"/>
      <c r="D357" s="272" t="s">
        <v>13</v>
      </c>
      <c r="E357" s="272" t="s">
        <v>14</v>
      </c>
      <c r="F357" s="272" t="s">
        <v>15</v>
      </c>
      <c r="G357" s="273" t="s">
        <v>16</v>
      </c>
      <c r="H357" s="273" t="s">
        <v>17</v>
      </c>
      <c r="I357" s="274" t="s">
        <v>21</v>
      </c>
      <c r="J357" s="275" t="s">
        <v>18</v>
      </c>
      <c r="K357" s="275" t="s">
        <v>19</v>
      </c>
      <c r="L357" s="276" t="s">
        <v>27</v>
      </c>
      <c r="M357" s="277" t="s">
        <v>23</v>
      </c>
      <c r="N357" s="277" t="s">
        <v>376</v>
      </c>
      <c r="O357" s="277" t="s">
        <v>377</v>
      </c>
      <c r="P357" s="274" t="s">
        <v>586</v>
      </c>
      <c r="Q357" s="279"/>
      <c r="R357" s="280"/>
      <c r="S357" s="280"/>
      <c r="T357" s="280"/>
      <c r="U357" s="281"/>
      <c r="V357" s="273"/>
      <c r="W357" s="273"/>
      <c r="X357" s="273"/>
      <c r="Y357" s="273"/>
      <c r="Z357" s="273"/>
      <c r="AA357" s="273" t="s">
        <v>583</v>
      </c>
      <c r="AB357" s="273" t="s">
        <v>584</v>
      </c>
      <c r="AC357" s="278" t="s">
        <v>585</v>
      </c>
    </row>
    <row r="358" spans="1:29" s="14" customFormat="1" ht="15" customHeight="1" thickTop="1" thickBot="1" x14ac:dyDescent="0.25">
      <c r="A358" s="25" t="s">
        <v>3</v>
      </c>
      <c r="B358" s="335" t="s">
        <v>209</v>
      </c>
      <c r="C358" s="328" t="s">
        <v>0</v>
      </c>
      <c r="D358" s="257" t="s">
        <v>573</v>
      </c>
      <c r="E358" s="286" t="s">
        <v>416</v>
      </c>
      <c r="F358" s="286" t="s">
        <v>415</v>
      </c>
      <c r="G358" s="346" t="s">
        <v>0</v>
      </c>
      <c r="H358" s="348" t="s">
        <v>0</v>
      </c>
      <c r="I358" s="375">
        <v>7.2</v>
      </c>
      <c r="J358" s="375">
        <v>0.32</v>
      </c>
      <c r="K358" s="369">
        <f>IF(I358=" "," ",(I358+$H$6-J358))</f>
        <v>7.68</v>
      </c>
      <c r="L358" s="404" t="s">
        <v>363</v>
      </c>
      <c r="M358" s="676">
        <v>2016</v>
      </c>
      <c r="N358" s="402" t="str">
        <f>IF(AA358=1,"VERIFIED",IF(AB358=1,"CHECKED",IF(R358=1,"RECHECK",IF(T358=1,"VERIFY",IF(U358=1,"NEED APP","NOT SCHED")))))</f>
        <v>NOT SCHED</v>
      </c>
      <c r="O358" s="230" t="s">
        <v>378</v>
      </c>
      <c r="P358" s="398" t="s">
        <v>364</v>
      </c>
      <c r="Q358" s="27">
        <f>IF(A359=" "," ",1)</f>
        <v>1</v>
      </c>
      <c r="R358" s="206" t="s">
        <v>0</v>
      </c>
      <c r="S358" s="54">
        <v>1</v>
      </c>
      <c r="T358" s="195" t="s">
        <v>0</v>
      </c>
      <c r="U358" s="196" t="s">
        <v>0</v>
      </c>
      <c r="V358" s="50" t="s">
        <v>0</v>
      </c>
      <c r="W358" s="51" t="s">
        <v>0</v>
      </c>
      <c r="X358" s="52" t="s">
        <v>0</v>
      </c>
      <c r="Y358" s="52" t="s">
        <v>0</v>
      </c>
      <c r="Z358" s="53" t="s">
        <v>0</v>
      </c>
      <c r="AA358" s="219" t="s">
        <v>0</v>
      </c>
      <c r="AB358" s="206" t="s">
        <v>0</v>
      </c>
      <c r="AC358" s="220" t="s">
        <v>0</v>
      </c>
    </row>
    <row r="359" spans="1:29" s="14" customFormat="1" ht="15" customHeight="1" thickTop="1" thickBot="1" x14ac:dyDescent="0.25">
      <c r="A359" s="184" t="s">
        <v>207</v>
      </c>
      <c r="B359" s="336"/>
      <c r="C359" s="328"/>
      <c r="D359" s="252" t="s">
        <v>574</v>
      </c>
      <c r="E359" s="245" t="s">
        <v>416</v>
      </c>
      <c r="F359" s="245" t="s">
        <v>415</v>
      </c>
      <c r="G359" s="392"/>
      <c r="H359" s="343"/>
      <c r="I359" s="376"/>
      <c r="J359" s="376"/>
      <c r="K359" s="370"/>
      <c r="L359" s="405"/>
      <c r="M359" s="677"/>
      <c r="N359" s="403"/>
      <c r="O359" s="189" t="s">
        <v>379</v>
      </c>
      <c r="P359" s="399"/>
      <c r="Q359" s="356" t="s">
        <v>666</v>
      </c>
      <c r="R359" s="357"/>
      <c r="S359" s="357"/>
      <c r="T359" s="357"/>
      <c r="U359" s="357"/>
      <c r="V359" s="357"/>
      <c r="W359" s="357"/>
      <c r="X359" s="357"/>
      <c r="Y359" s="357"/>
      <c r="Z359" s="358"/>
      <c r="AA359" s="213"/>
      <c r="AB359" s="214"/>
      <c r="AC359" s="215"/>
    </row>
    <row r="360" spans="1:29" s="17" customFormat="1" ht="9" customHeight="1" thickTop="1" thickBot="1" x14ac:dyDescent="0.3">
      <c r="A360" s="181" t="s">
        <v>208</v>
      </c>
      <c r="B360" s="336"/>
      <c r="C360" s="328"/>
      <c r="D360" s="238" t="s">
        <v>437</v>
      </c>
      <c r="E360" s="285" t="s">
        <v>639</v>
      </c>
      <c r="F360" s="285" t="s">
        <v>640</v>
      </c>
      <c r="G360" s="255" t="s">
        <v>20</v>
      </c>
      <c r="H360" s="256" t="s">
        <v>581</v>
      </c>
      <c r="I360" s="284" t="s">
        <v>22</v>
      </c>
      <c r="J360" s="256" t="s">
        <v>603</v>
      </c>
      <c r="K360" s="256" t="s">
        <v>5</v>
      </c>
      <c r="L360" s="255" t="s">
        <v>582</v>
      </c>
      <c r="M360" s="383" t="s">
        <v>565</v>
      </c>
      <c r="N360" s="384"/>
      <c r="O360" s="384"/>
      <c r="P360" s="385"/>
      <c r="Q360" s="359"/>
      <c r="R360" s="360"/>
      <c r="S360" s="360"/>
      <c r="T360" s="360"/>
      <c r="U360" s="360"/>
      <c r="V360" s="360"/>
      <c r="W360" s="360"/>
      <c r="X360" s="360"/>
      <c r="Y360" s="360"/>
      <c r="Z360" s="361"/>
      <c r="AA360" s="221"/>
      <c r="AB360" s="222"/>
      <c r="AC360" s="223"/>
    </row>
    <row r="361" spans="1:29" s="14" customFormat="1" ht="15" customHeight="1" thickBot="1" x14ac:dyDescent="0.3">
      <c r="A361" s="18">
        <v>49</v>
      </c>
      <c r="B361" s="336"/>
      <c r="C361" s="328"/>
      <c r="D361" s="254" t="s">
        <v>575</v>
      </c>
      <c r="E361" s="322" t="s">
        <v>25</v>
      </c>
      <c r="F361" s="323"/>
      <c r="G361" s="333" t="s">
        <v>0</v>
      </c>
      <c r="H361" s="346" t="s">
        <v>0</v>
      </c>
      <c r="I361" s="348" t="s">
        <v>0</v>
      </c>
      <c r="J361" s="324" t="s">
        <v>362</v>
      </c>
      <c r="K361" s="326" t="str">
        <f>IF(S358=1,"Photo Needed",IF(S358=2,"24/7",IF(S358=3,"Has Photo","")))</f>
        <v>Photo Needed</v>
      </c>
      <c r="L361" s="371" t="s">
        <v>441</v>
      </c>
      <c r="M361" s="386"/>
      <c r="N361" s="387"/>
      <c r="O361" s="387"/>
      <c r="P361" s="388"/>
      <c r="Q361" s="359"/>
      <c r="R361" s="360"/>
      <c r="S361" s="360"/>
      <c r="T361" s="360"/>
      <c r="U361" s="360"/>
      <c r="V361" s="360"/>
      <c r="W361" s="360"/>
      <c r="X361" s="360"/>
      <c r="Y361" s="360"/>
      <c r="Z361" s="361"/>
      <c r="AA361" s="213"/>
      <c r="AB361" s="214"/>
      <c r="AC361" s="215"/>
    </row>
    <row r="362" spans="1:29" s="14" customFormat="1" ht="15" customHeight="1" thickTop="1" thickBot="1" x14ac:dyDescent="0.3">
      <c r="A362" s="239" t="str">
        <f>IF(AA358=1,"VERIFIED",IF(AB358=1,"CHECKED",IF(R358=1,"CHECK",IF(T358=1,"VERIFY","NOT SCHED"))))</f>
        <v>NOT SCHED</v>
      </c>
      <c r="B362" s="337"/>
      <c r="C362" s="329"/>
      <c r="D362" s="253" t="s">
        <v>60</v>
      </c>
      <c r="E362" s="246" t="s">
        <v>0</v>
      </c>
      <c r="F362" s="246" t="s">
        <v>0</v>
      </c>
      <c r="G362" s="334"/>
      <c r="H362" s="347"/>
      <c r="I362" s="349"/>
      <c r="J362" s="325"/>
      <c r="K362" s="327"/>
      <c r="L362" s="372"/>
      <c r="M362" s="389"/>
      <c r="N362" s="390"/>
      <c r="O362" s="390"/>
      <c r="P362" s="391"/>
      <c r="Q362" s="362"/>
      <c r="R362" s="363"/>
      <c r="S362" s="363"/>
      <c r="T362" s="363"/>
      <c r="U362" s="363"/>
      <c r="V362" s="363"/>
      <c r="W362" s="363"/>
      <c r="X362" s="363"/>
      <c r="Y362" s="363"/>
      <c r="Z362" s="364"/>
      <c r="AA362" s="213"/>
      <c r="AB362" s="214"/>
      <c r="AC362" s="215"/>
    </row>
    <row r="363" spans="1:29" s="46" customFormat="1" ht="4.9000000000000004" customHeight="1" thickTop="1" thickBot="1" x14ac:dyDescent="0.3">
      <c r="A363" s="28"/>
      <c r="B363" s="29"/>
      <c r="C363" s="30"/>
      <c r="D363" s="31"/>
      <c r="E363" s="247"/>
      <c r="F363" s="247"/>
      <c r="G363" s="33"/>
      <c r="H363" s="32"/>
      <c r="I363" s="34"/>
      <c r="J363" s="34"/>
      <c r="K363" s="35"/>
      <c r="L363" s="190"/>
      <c r="M363" s="36"/>
      <c r="N363" s="36"/>
      <c r="O363" s="36"/>
      <c r="P363" s="37"/>
      <c r="Q363" s="38"/>
      <c r="R363" s="39"/>
      <c r="S363" s="40"/>
      <c r="T363" s="41"/>
      <c r="U363" s="42"/>
      <c r="V363" s="43"/>
      <c r="W363" s="44"/>
      <c r="X363" s="44"/>
      <c r="Y363" s="44"/>
      <c r="Z363" s="45"/>
      <c r="AA363" s="224"/>
      <c r="AB363" s="39"/>
      <c r="AC363" s="225"/>
    </row>
    <row r="364" spans="1:29" s="16" customFormat="1" ht="9" customHeight="1" thickTop="1" thickBot="1" x14ac:dyDescent="0.3">
      <c r="A364" s="271" t="s">
        <v>580</v>
      </c>
      <c r="B364" s="272" t="s">
        <v>12</v>
      </c>
      <c r="C364" s="272"/>
      <c r="D364" s="272" t="s">
        <v>13</v>
      </c>
      <c r="E364" s="272" t="s">
        <v>14</v>
      </c>
      <c r="F364" s="272" t="s">
        <v>15</v>
      </c>
      <c r="G364" s="273" t="s">
        <v>16</v>
      </c>
      <c r="H364" s="273" t="s">
        <v>17</v>
      </c>
      <c r="I364" s="274" t="s">
        <v>21</v>
      </c>
      <c r="J364" s="275" t="s">
        <v>18</v>
      </c>
      <c r="K364" s="275" t="s">
        <v>19</v>
      </c>
      <c r="L364" s="276" t="s">
        <v>27</v>
      </c>
      <c r="M364" s="277" t="s">
        <v>23</v>
      </c>
      <c r="N364" s="277" t="s">
        <v>376</v>
      </c>
      <c r="O364" s="277" t="s">
        <v>377</v>
      </c>
      <c r="P364" s="274" t="s">
        <v>586</v>
      </c>
      <c r="Q364" s="279"/>
      <c r="R364" s="280"/>
      <c r="S364" s="280"/>
      <c r="T364" s="280"/>
      <c r="U364" s="281"/>
      <c r="V364" s="273"/>
      <c r="W364" s="273"/>
      <c r="X364" s="273"/>
      <c r="Y364" s="273"/>
      <c r="Z364" s="273"/>
      <c r="AA364" s="273" t="s">
        <v>583</v>
      </c>
      <c r="AB364" s="273" t="s">
        <v>584</v>
      </c>
      <c r="AC364" s="278" t="s">
        <v>585</v>
      </c>
    </row>
    <row r="365" spans="1:29" s="14" customFormat="1" ht="15" customHeight="1" thickTop="1" thickBot="1" x14ac:dyDescent="0.25">
      <c r="A365" s="25" t="s">
        <v>3</v>
      </c>
      <c r="B365" s="335" t="s">
        <v>204</v>
      </c>
      <c r="C365" s="328" t="s">
        <v>0</v>
      </c>
      <c r="D365" s="257" t="s">
        <v>573</v>
      </c>
      <c r="E365" s="286" t="s">
        <v>417</v>
      </c>
      <c r="F365" s="286" t="s">
        <v>418</v>
      </c>
      <c r="G365" s="346" t="s">
        <v>0</v>
      </c>
      <c r="H365" s="348" t="s">
        <v>0</v>
      </c>
      <c r="I365" s="375">
        <v>11.9</v>
      </c>
      <c r="J365" s="375">
        <v>3</v>
      </c>
      <c r="K365" s="369">
        <f>IF(I365=" "," ",(I365+$H$6-J365))</f>
        <v>9.7000000000000011</v>
      </c>
      <c r="L365" s="516" t="s">
        <v>363</v>
      </c>
      <c r="M365" s="676">
        <v>2016</v>
      </c>
      <c r="N365" s="402" t="str">
        <f>IF(AA365=1,"VERIFIED",IF(AB365=1,"CHECKED",IF(R365=1,"CHECK",IF(T365=1,"VERIFY",IF(U365=1,"NEED APP","NOT SCHED")))))</f>
        <v>NOT SCHED</v>
      </c>
      <c r="O365" s="230" t="s">
        <v>378</v>
      </c>
      <c r="P365" s="398" t="s">
        <v>364</v>
      </c>
      <c r="Q365" s="27">
        <f>IF(A366=" "," ",1)</f>
        <v>1</v>
      </c>
      <c r="R365" s="206" t="s">
        <v>0</v>
      </c>
      <c r="S365" s="54">
        <v>1</v>
      </c>
      <c r="T365" s="195" t="s">
        <v>0</v>
      </c>
      <c r="U365" s="196" t="s">
        <v>0</v>
      </c>
      <c r="V365" s="50" t="s">
        <v>0</v>
      </c>
      <c r="W365" s="51" t="s">
        <v>0</v>
      </c>
      <c r="X365" s="52" t="s">
        <v>0</v>
      </c>
      <c r="Y365" s="52" t="s">
        <v>0</v>
      </c>
      <c r="Z365" s="53" t="s">
        <v>0</v>
      </c>
      <c r="AA365" s="219" t="s">
        <v>0</v>
      </c>
      <c r="AB365" s="206" t="s">
        <v>0</v>
      </c>
      <c r="AC365" s="220" t="s">
        <v>0</v>
      </c>
    </row>
    <row r="366" spans="1:29" s="14" customFormat="1" ht="15" customHeight="1" thickTop="1" thickBot="1" x14ac:dyDescent="0.25">
      <c r="A366" s="184" t="s">
        <v>202</v>
      </c>
      <c r="B366" s="336"/>
      <c r="C366" s="328"/>
      <c r="D366" s="252" t="s">
        <v>574</v>
      </c>
      <c r="E366" s="245" t="s">
        <v>417</v>
      </c>
      <c r="F366" s="245" t="s">
        <v>418</v>
      </c>
      <c r="G366" s="392"/>
      <c r="H366" s="343"/>
      <c r="I366" s="376"/>
      <c r="J366" s="376"/>
      <c r="K366" s="370"/>
      <c r="L366" s="517"/>
      <c r="M366" s="677"/>
      <c r="N366" s="403"/>
      <c r="O366" s="189" t="s">
        <v>379</v>
      </c>
      <c r="P366" s="399"/>
      <c r="Q366" s="356" t="s">
        <v>666</v>
      </c>
      <c r="R366" s="357"/>
      <c r="S366" s="357"/>
      <c r="T366" s="357"/>
      <c r="U366" s="357"/>
      <c r="V366" s="357"/>
      <c r="W366" s="357"/>
      <c r="X366" s="357"/>
      <c r="Y366" s="357"/>
      <c r="Z366" s="358"/>
      <c r="AA366" s="213"/>
      <c r="AB366" s="214"/>
      <c r="AC366" s="215"/>
    </row>
    <row r="367" spans="1:29" s="17" customFormat="1" ht="9" customHeight="1" thickTop="1" thickBot="1" x14ac:dyDescent="0.3">
      <c r="A367" s="181" t="s">
        <v>203</v>
      </c>
      <c r="B367" s="336"/>
      <c r="C367" s="328"/>
      <c r="D367" s="238" t="s">
        <v>437</v>
      </c>
      <c r="E367" s="285" t="s">
        <v>642</v>
      </c>
      <c r="F367" s="285" t="s">
        <v>643</v>
      </c>
      <c r="G367" s="255" t="s">
        <v>20</v>
      </c>
      <c r="H367" s="256" t="s">
        <v>581</v>
      </c>
      <c r="I367" s="284" t="s">
        <v>22</v>
      </c>
      <c r="J367" s="284" t="s">
        <v>603</v>
      </c>
      <c r="K367" s="256" t="s">
        <v>5</v>
      </c>
      <c r="L367" s="255" t="s">
        <v>582</v>
      </c>
      <c r="M367" s="383" t="s">
        <v>566</v>
      </c>
      <c r="N367" s="384"/>
      <c r="O367" s="384"/>
      <c r="P367" s="385"/>
      <c r="Q367" s="359"/>
      <c r="R367" s="360"/>
      <c r="S367" s="360"/>
      <c r="T367" s="360"/>
      <c r="U367" s="360"/>
      <c r="V367" s="360"/>
      <c r="W367" s="360"/>
      <c r="X367" s="360"/>
      <c r="Y367" s="360"/>
      <c r="Z367" s="361"/>
      <c r="AA367" s="221"/>
      <c r="AB367" s="222"/>
      <c r="AC367" s="223"/>
    </row>
    <row r="368" spans="1:29" s="14" customFormat="1" ht="15" customHeight="1" thickBot="1" x14ac:dyDescent="0.3">
      <c r="A368" s="18">
        <f>A361+1</f>
        <v>50</v>
      </c>
      <c r="B368" s="336"/>
      <c r="C368" s="328"/>
      <c r="D368" s="254" t="s">
        <v>575</v>
      </c>
      <c r="E368" s="322" t="s">
        <v>25</v>
      </c>
      <c r="F368" s="323"/>
      <c r="G368" s="333" t="s">
        <v>0</v>
      </c>
      <c r="H368" s="346" t="s">
        <v>0</v>
      </c>
      <c r="I368" s="348" t="s">
        <v>0</v>
      </c>
      <c r="J368" s="324" t="s">
        <v>362</v>
      </c>
      <c r="K368" s="326" t="str">
        <f>IF(S365=1,"Photo Needed",IF(S365=2,"24/7",IF(S365=3,"Has Photo","")))</f>
        <v>Photo Needed</v>
      </c>
      <c r="L368" s="373" t="s">
        <v>441</v>
      </c>
      <c r="M368" s="386"/>
      <c r="N368" s="387"/>
      <c r="O368" s="387"/>
      <c r="P368" s="388"/>
      <c r="Q368" s="359"/>
      <c r="R368" s="360"/>
      <c r="S368" s="360"/>
      <c r="T368" s="360"/>
      <c r="U368" s="360"/>
      <c r="V368" s="360"/>
      <c r="W368" s="360"/>
      <c r="X368" s="360"/>
      <c r="Y368" s="360"/>
      <c r="Z368" s="361"/>
      <c r="AA368" s="213"/>
      <c r="AB368" s="214"/>
      <c r="AC368" s="215"/>
    </row>
    <row r="369" spans="1:29" s="14" customFormat="1" ht="15" customHeight="1" thickTop="1" thickBot="1" x14ac:dyDescent="0.3">
      <c r="A369" s="239" t="str">
        <f>IF(AA365=1,"VERIFIED",IF(AB365=1,"CHECKED",IF(R365=1,"CHECK",IF(T365=1,"VERIFY","NOT SCHED"))))</f>
        <v>NOT SCHED</v>
      </c>
      <c r="B369" s="337"/>
      <c r="C369" s="329"/>
      <c r="D369" s="253" t="s">
        <v>60</v>
      </c>
      <c r="E369" s="246" t="s">
        <v>0</v>
      </c>
      <c r="F369" s="246" t="s">
        <v>0</v>
      </c>
      <c r="G369" s="334"/>
      <c r="H369" s="347"/>
      <c r="I369" s="349"/>
      <c r="J369" s="325"/>
      <c r="K369" s="327"/>
      <c r="L369" s="374"/>
      <c r="M369" s="389"/>
      <c r="N369" s="390"/>
      <c r="O369" s="390"/>
      <c r="P369" s="391"/>
      <c r="Q369" s="362"/>
      <c r="R369" s="363"/>
      <c r="S369" s="363"/>
      <c r="T369" s="363"/>
      <c r="U369" s="363"/>
      <c r="V369" s="363"/>
      <c r="W369" s="363"/>
      <c r="X369" s="363"/>
      <c r="Y369" s="363"/>
      <c r="Z369" s="364"/>
      <c r="AA369" s="213"/>
      <c r="AB369" s="214"/>
      <c r="AC369" s="215"/>
    </row>
    <row r="370" spans="1:29" s="46" customFormat="1" ht="4.9000000000000004" customHeight="1" thickTop="1" thickBot="1" x14ac:dyDescent="0.3">
      <c r="A370" s="28"/>
      <c r="B370" s="29"/>
      <c r="C370" s="30"/>
      <c r="D370" s="31"/>
      <c r="E370" s="247"/>
      <c r="F370" s="247"/>
      <c r="G370" s="33"/>
      <c r="H370" s="32"/>
      <c r="I370" s="34"/>
      <c r="J370" s="34"/>
      <c r="K370" s="35"/>
      <c r="L370" s="190"/>
      <c r="M370" s="36"/>
      <c r="N370" s="36"/>
      <c r="O370" s="36"/>
      <c r="P370" s="37"/>
      <c r="Q370" s="38"/>
      <c r="R370" s="39"/>
      <c r="S370" s="40"/>
      <c r="T370" s="41"/>
      <c r="U370" s="42"/>
      <c r="V370" s="43"/>
      <c r="W370" s="44"/>
      <c r="X370" s="44"/>
      <c r="Y370" s="44"/>
      <c r="Z370" s="45"/>
      <c r="AA370" s="224"/>
      <c r="AB370" s="39"/>
      <c r="AC370" s="225"/>
    </row>
    <row r="371" spans="1:29" s="16" customFormat="1" ht="9" customHeight="1" thickTop="1" thickBot="1" x14ac:dyDescent="0.3">
      <c r="A371" s="271" t="s">
        <v>580</v>
      </c>
      <c r="B371" s="272" t="s">
        <v>12</v>
      </c>
      <c r="C371" s="272"/>
      <c r="D371" s="272" t="s">
        <v>13</v>
      </c>
      <c r="E371" s="272" t="s">
        <v>14</v>
      </c>
      <c r="F371" s="272" t="s">
        <v>15</v>
      </c>
      <c r="G371" s="273" t="s">
        <v>16</v>
      </c>
      <c r="H371" s="273" t="s">
        <v>17</v>
      </c>
      <c r="I371" s="274" t="s">
        <v>21</v>
      </c>
      <c r="J371" s="275" t="s">
        <v>18</v>
      </c>
      <c r="K371" s="275" t="s">
        <v>19</v>
      </c>
      <c r="L371" s="276" t="s">
        <v>27</v>
      </c>
      <c r="M371" s="277" t="s">
        <v>23</v>
      </c>
      <c r="N371" s="277" t="s">
        <v>376</v>
      </c>
      <c r="O371" s="277" t="s">
        <v>377</v>
      </c>
      <c r="P371" s="274" t="s">
        <v>586</v>
      </c>
      <c r="Q371" s="279"/>
      <c r="R371" s="280"/>
      <c r="S371" s="280"/>
      <c r="T371" s="280"/>
      <c r="U371" s="281"/>
      <c r="V371" s="273"/>
      <c r="W371" s="273"/>
      <c r="X371" s="273"/>
      <c r="Y371" s="273"/>
      <c r="Z371" s="273"/>
      <c r="AA371" s="273" t="s">
        <v>583</v>
      </c>
      <c r="AB371" s="273" t="s">
        <v>584</v>
      </c>
      <c r="AC371" s="278" t="s">
        <v>585</v>
      </c>
    </row>
    <row r="372" spans="1:29" s="14" customFormat="1" ht="15" customHeight="1" thickTop="1" thickBot="1" x14ac:dyDescent="0.25">
      <c r="A372" s="25" t="s">
        <v>3</v>
      </c>
      <c r="B372" s="335" t="s">
        <v>199</v>
      </c>
      <c r="C372" s="328" t="s">
        <v>0</v>
      </c>
      <c r="D372" s="257" t="s">
        <v>573</v>
      </c>
      <c r="E372" s="286" t="s">
        <v>419</v>
      </c>
      <c r="F372" s="286" t="s">
        <v>420</v>
      </c>
      <c r="G372" s="346" t="s">
        <v>0</v>
      </c>
      <c r="H372" s="348" t="s">
        <v>0</v>
      </c>
      <c r="I372" s="375">
        <v>5</v>
      </c>
      <c r="J372" s="375">
        <v>0.32</v>
      </c>
      <c r="K372" s="369">
        <f>IF(I372=" "," ",(I372+$H$6-J372))</f>
        <v>5.4799999999999995</v>
      </c>
      <c r="L372" s="404" t="s">
        <v>363</v>
      </c>
      <c r="M372" s="676">
        <v>2016</v>
      </c>
      <c r="N372" s="402" t="str">
        <f>IF(AA372=1,"VERIFIED",IF(AB372=1,"CHECKED",IF(R372=1,"RECHECK",IF(T372=1,"VERIFY",IF(U372=1,"NEED APP","NOT SCHED")))))</f>
        <v>NOT SCHED</v>
      </c>
      <c r="O372" s="230" t="s">
        <v>378</v>
      </c>
      <c r="P372" s="398" t="s">
        <v>364</v>
      </c>
      <c r="Q372" s="27">
        <f>IF(A373=" "," ",1)</f>
        <v>1</v>
      </c>
      <c r="R372" s="206" t="s">
        <v>0</v>
      </c>
      <c r="S372" s="54">
        <v>1</v>
      </c>
      <c r="T372" s="195" t="s">
        <v>0</v>
      </c>
      <c r="U372" s="196" t="s">
        <v>0</v>
      </c>
      <c r="V372" s="50" t="s">
        <v>0</v>
      </c>
      <c r="W372" s="51" t="s">
        <v>0</v>
      </c>
      <c r="X372" s="52" t="s">
        <v>0</v>
      </c>
      <c r="Y372" s="52" t="s">
        <v>0</v>
      </c>
      <c r="Z372" s="53" t="s">
        <v>0</v>
      </c>
      <c r="AA372" s="219" t="s">
        <v>0</v>
      </c>
      <c r="AB372" s="206" t="s">
        <v>0</v>
      </c>
      <c r="AC372" s="220" t="s">
        <v>0</v>
      </c>
    </row>
    <row r="373" spans="1:29" s="14" customFormat="1" ht="15" customHeight="1" thickTop="1" thickBot="1" x14ac:dyDescent="0.25">
      <c r="A373" s="184" t="s">
        <v>202</v>
      </c>
      <c r="B373" s="336"/>
      <c r="C373" s="328"/>
      <c r="D373" s="252" t="s">
        <v>574</v>
      </c>
      <c r="E373" s="245" t="s">
        <v>419</v>
      </c>
      <c r="F373" s="245" t="s">
        <v>420</v>
      </c>
      <c r="G373" s="392"/>
      <c r="H373" s="343"/>
      <c r="I373" s="376"/>
      <c r="J373" s="376"/>
      <c r="K373" s="370"/>
      <c r="L373" s="405"/>
      <c r="M373" s="677"/>
      <c r="N373" s="403"/>
      <c r="O373" s="189" t="s">
        <v>379</v>
      </c>
      <c r="P373" s="399"/>
      <c r="Q373" s="356" t="s">
        <v>666</v>
      </c>
      <c r="R373" s="357"/>
      <c r="S373" s="357"/>
      <c r="T373" s="357"/>
      <c r="U373" s="357"/>
      <c r="V373" s="357"/>
      <c r="W373" s="357"/>
      <c r="X373" s="357"/>
      <c r="Y373" s="357"/>
      <c r="Z373" s="358"/>
      <c r="AA373" s="213"/>
      <c r="AB373" s="214"/>
      <c r="AC373" s="215"/>
    </row>
    <row r="374" spans="1:29" s="17" customFormat="1" ht="9" customHeight="1" thickTop="1" thickBot="1" x14ac:dyDescent="0.3">
      <c r="A374" s="181" t="s">
        <v>198</v>
      </c>
      <c r="B374" s="336"/>
      <c r="C374" s="328"/>
      <c r="D374" s="238" t="s">
        <v>437</v>
      </c>
      <c r="E374" s="285" t="s">
        <v>644</v>
      </c>
      <c r="F374" s="285" t="s">
        <v>645</v>
      </c>
      <c r="G374" s="255" t="s">
        <v>20</v>
      </c>
      <c r="H374" s="256" t="s">
        <v>581</v>
      </c>
      <c r="I374" s="284" t="s">
        <v>22</v>
      </c>
      <c r="J374" s="284" t="s">
        <v>603</v>
      </c>
      <c r="K374" s="256" t="s">
        <v>5</v>
      </c>
      <c r="L374" s="255" t="s">
        <v>582</v>
      </c>
      <c r="M374" s="383" t="s">
        <v>641</v>
      </c>
      <c r="N374" s="384"/>
      <c r="O374" s="384"/>
      <c r="P374" s="385"/>
      <c r="Q374" s="359"/>
      <c r="R374" s="360"/>
      <c r="S374" s="360"/>
      <c r="T374" s="360"/>
      <c r="U374" s="360"/>
      <c r="V374" s="360"/>
      <c r="W374" s="360"/>
      <c r="X374" s="360"/>
      <c r="Y374" s="360"/>
      <c r="Z374" s="361"/>
      <c r="AA374" s="221"/>
      <c r="AB374" s="222"/>
      <c r="AC374" s="223"/>
    </row>
    <row r="375" spans="1:29" s="14" customFormat="1" ht="15" customHeight="1" thickBot="1" x14ac:dyDescent="0.3">
      <c r="A375" s="18">
        <f>A368+1</f>
        <v>51</v>
      </c>
      <c r="B375" s="336"/>
      <c r="C375" s="328"/>
      <c r="D375" s="254" t="s">
        <v>575</v>
      </c>
      <c r="E375" s="322" t="s">
        <v>25</v>
      </c>
      <c r="F375" s="323"/>
      <c r="G375" s="333" t="s">
        <v>0</v>
      </c>
      <c r="H375" s="346" t="s">
        <v>0</v>
      </c>
      <c r="I375" s="348" t="s">
        <v>0</v>
      </c>
      <c r="J375" s="324" t="s">
        <v>362</v>
      </c>
      <c r="K375" s="326" t="str">
        <f>IF(S372=1,"Photo Needed",IF(S372=2,"24/7",IF(S372=3,"Has Photo","")))</f>
        <v>Photo Needed</v>
      </c>
      <c r="L375" s="371" t="s">
        <v>441</v>
      </c>
      <c r="M375" s="386"/>
      <c r="N375" s="387"/>
      <c r="O375" s="387"/>
      <c r="P375" s="388"/>
      <c r="Q375" s="359"/>
      <c r="R375" s="360"/>
      <c r="S375" s="360"/>
      <c r="T375" s="360"/>
      <c r="U375" s="360"/>
      <c r="V375" s="360"/>
      <c r="W375" s="360"/>
      <c r="X375" s="360"/>
      <c r="Y375" s="360"/>
      <c r="Z375" s="361"/>
      <c r="AA375" s="213"/>
      <c r="AB375" s="214"/>
      <c r="AC375" s="215"/>
    </row>
    <row r="376" spans="1:29" s="14" customFormat="1" ht="15" customHeight="1" thickTop="1" thickBot="1" x14ac:dyDescent="0.3">
      <c r="A376" s="239" t="str">
        <f>IF(AA372=1,"VERIFIED",IF(AB372=1,"CHECKED",IF(R372=1,"CHECK",IF(T372=1,"VERIFY","NOT SCHED"))))</f>
        <v>NOT SCHED</v>
      </c>
      <c r="B376" s="337"/>
      <c r="C376" s="329"/>
      <c r="D376" s="253" t="s">
        <v>60</v>
      </c>
      <c r="E376" s="246" t="s">
        <v>0</v>
      </c>
      <c r="F376" s="246" t="s">
        <v>0</v>
      </c>
      <c r="G376" s="334"/>
      <c r="H376" s="347"/>
      <c r="I376" s="349"/>
      <c r="J376" s="325"/>
      <c r="K376" s="327"/>
      <c r="L376" s="372"/>
      <c r="M376" s="389"/>
      <c r="N376" s="390"/>
      <c r="O376" s="390"/>
      <c r="P376" s="391"/>
      <c r="Q376" s="362"/>
      <c r="R376" s="363"/>
      <c r="S376" s="363"/>
      <c r="T376" s="363"/>
      <c r="U376" s="363"/>
      <c r="V376" s="363"/>
      <c r="W376" s="363"/>
      <c r="X376" s="363"/>
      <c r="Y376" s="363"/>
      <c r="Z376" s="364"/>
      <c r="AA376" s="213"/>
      <c r="AB376" s="214"/>
      <c r="AC376" s="215"/>
    </row>
    <row r="377" spans="1:29" s="46" customFormat="1" ht="4.9000000000000004" customHeight="1" thickTop="1" thickBot="1" x14ac:dyDescent="0.3">
      <c r="A377" s="28"/>
      <c r="B377" s="29"/>
      <c r="C377" s="30"/>
      <c r="D377" s="31"/>
      <c r="E377" s="247"/>
      <c r="F377" s="247"/>
      <c r="G377" s="33"/>
      <c r="H377" s="32"/>
      <c r="I377" s="34"/>
      <c r="J377" s="34"/>
      <c r="K377" s="35"/>
      <c r="L377" s="190"/>
      <c r="M377" s="36"/>
      <c r="N377" s="36"/>
      <c r="O377" s="36"/>
      <c r="P377" s="37"/>
      <c r="Q377" s="38"/>
      <c r="R377" s="39"/>
      <c r="S377" s="40"/>
      <c r="T377" s="41"/>
      <c r="U377" s="42"/>
      <c r="V377" s="43"/>
      <c r="W377" s="44"/>
      <c r="X377" s="44"/>
      <c r="Y377" s="44"/>
      <c r="Z377" s="45"/>
      <c r="AA377" s="224"/>
      <c r="AB377" s="39"/>
      <c r="AC377" s="225"/>
    </row>
    <row r="378" spans="1:29" s="16" customFormat="1" ht="9" customHeight="1" thickTop="1" thickBot="1" x14ac:dyDescent="0.3">
      <c r="A378" s="271" t="s">
        <v>580</v>
      </c>
      <c r="B378" s="272" t="s">
        <v>12</v>
      </c>
      <c r="C378" s="272"/>
      <c r="D378" s="272" t="s">
        <v>13</v>
      </c>
      <c r="E378" s="272" t="s">
        <v>14</v>
      </c>
      <c r="F378" s="272" t="s">
        <v>15</v>
      </c>
      <c r="G378" s="273" t="s">
        <v>16</v>
      </c>
      <c r="H378" s="273" t="s">
        <v>17</v>
      </c>
      <c r="I378" s="274" t="s">
        <v>21</v>
      </c>
      <c r="J378" s="275" t="s">
        <v>18</v>
      </c>
      <c r="K378" s="275" t="s">
        <v>19</v>
      </c>
      <c r="L378" s="276" t="s">
        <v>27</v>
      </c>
      <c r="M378" s="277" t="s">
        <v>23</v>
      </c>
      <c r="N378" s="277" t="s">
        <v>376</v>
      </c>
      <c r="O378" s="277" t="s">
        <v>377</v>
      </c>
      <c r="P378" s="274" t="s">
        <v>586</v>
      </c>
      <c r="Q378" s="279"/>
      <c r="R378" s="280"/>
      <c r="S378" s="280"/>
      <c r="T378" s="280"/>
      <c r="U378" s="281"/>
      <c r="V378" s="273"/>
      <c r="W378" s="273"/>
      <c r="X378" s="273"/>
      <c r="Y378" s="273"/>
      <c r="Z378" s="273"/>
      <c r="AA378" s="273" t="s">
        <v>583</v>
      </c>
      <c r="AB378" s="273" t="s">
        <v>584</v>
      </c>
      <c r="AC378" s="278" t="s">
        <v>585</v>
      </c>
    </row>
    <row r="379" spans="1:29" s="14" customFormat="1" ht="15" customHeight="1" thickTop="1" thickBot="1" x14ac:dyDescent="0.25">
      <c r="A379" s="25" t="s">
        <v>3</v>
      </c>
      <c r="B379" s="335" t="s">
        <v>194</v>
      </c>
      <c r="C379" s="328" t="s">
        <v>0</v>
      </c>
      <c r="D379" s="257" t="s">
        <v>573</v>
      </c>
      <c r="E379" s="286" t="s">
        <v>421</v>
      </c>
      <c r="F379" s="286" t="s">
        <v>422</v>
      </c>
      <c r="G379" s="346" t="s">
        <v>0</v>
      </c>
      <c r="H379" s="348" t="s">
        <v>0</v>
      </c>
      <c r="I379" s="375">
        <v>8.1999999999999993</v>
      </c>
      <c r="J379" s="375">
        <v>0.32</v>
      </c>
      <c r="K379" s="369">
        <f>IF(I379=" "," ",(I379+$H$6-J379))</f>
        <v>8.68</v>
      </c>
      <c r="L379" s="404" t="s">
        <v>363</v>
      </c>
      <c r="M379" s="676">
        <v>2016</v>
      </c>
      <c r="N379" s="402" t="str">
        <f>IF(AA379=1,"VERIFIED",IF(AB379=1,"CHECKED",IF(R379=1,"RECHECK",IF(T379=1,"VERIFY",IF(U379=1,"NEED APP","NOT SCHED")))))</f>
        <v>NOT SCHED</v>
      </c>
      <c r="O379" s="230" t="s">
        <v>378</v>
      </c>
      <c r="P379" s="398" t="s">
        <v>361</v>
      </c>
      <c r="Q379" s="27">
        <f>IF(A380=" "," ",1)</f>
        <v>1</v>
      </c>
      <c r="R379" s="206" t="s">
        <v>0</v>
      </c>
      <c r="S379" s="54">
        <v>1</v>
      </c>
      <c r="T379" s="195" t="s">
        <v>0</v>
      </c>
      <c r="U379" s="196" t="s">
        <v>0</v>
      </c>
      <c r="V379" s="50" t="s">
        <v>0</v>
      </c>
      <c r="W379" s="51" t="s">
        <v>0</v>
      </c>
      <c r="X379" s="52" t="s">
        <v>0</v>
      </c>
      <c r="Y379" s="52" t="s">
        <v>0</v>
      </c>
      <c r="Z379" s="53" t="s">
        <v>0</v>
      </c>
      <c r="AA379" s="219" t="s">
        <v>0</v>
      </c>
      <c r="AB379" s="206" t="s">
        <v>0</v>
      </c>
      <c r="AC379" s="220" t="s">
        <v>0</v>
      </c>
    </row>
    <row r="380" spans="1:29" s="14" customFormat="1" ht="15" customHeight="1" thickTop="1" thickBot="1" x14ac:dyDescent="0.25">
      <c r="A380" s="184" t="s">
        <v>192</v>
      </c>
      <c r="B380" s="336"/>
      <c r="C380" s="328"/>
      <c r="D380" s="252" t="s">
        <v>574</v>
      </c>
      <c r="E380" s="245" t="s">
        <v>421</v>
      </c>
      <c r="F380" s="245" t="s">
        <v>422</v>
      </c>
      <c r="G380" s="392"/>
      <c r="H380" s="343"/>
      <c r="I380" s="376"/>
      <c r="J380" s="376"/>
      <c r="K380" s="370"/>
      <c r="L380" s="405"/>
      <c r="M380" s="677"/>
      <c r="N380" s="403"/>
      <c r="O380" s="189" t="s">
        <v>379</v>
      </c>
      <c r="P380" s="399"/>
      <c r="Q380" s="356" t="s">
        <v>666</v>
      </c>
      <c r="R380" s="357"/>
      <c r="S380" s="357"/>
      <c r="T380" s="357"/>
      <c r="U380" s="357"/>
      <c r="V380" s="357"/>
      <c r="W380" s="357"/>
      <c r="X380" s="357"/>
      <c r="Y380" s="357"/>
      <c r="Z380" s="358"/>
      <c r="AA380" s="213"/>
      <c r="AB380" s="214"/>
      <c r="AC380" s="215"/>
    </row>
    <row r="381" spans="1:29" s="17" customFormat="1" ht="9" customHeight="1" thickTop="1" thickBot="1" x14ac:dyDescent="0.3">
      <c r="A381" s="181" t="s">
        <v>193</v>
      </c>
      <c r="B381" s="336"/>
      <c r="C381" s="328"/>
      <c r="D381" s="238" t="s">
        <v>437</v>
      </c>
      <c r="E381" s="285" t="s">
        <v>646</v>
      </c>
      <c r="F381" s="285" t="s">
        <v>647</v>
      </c>
      <c r="G381" s="255" t="s">
        <v>20</v>
      </c>
      <c r="H381" s="256" t="s">
        <v>581</v>
      </c>
      <c r="I381" s="284" t="s">
        <v>22</v>
      </c>
      <c r="J381" s="256" t="s">
        <v>603</v>
      </c>
      <c r="K381" s="256" t="s">
        <v>5</v>
      </c>
      <c r="L381" s="255" t="s">
        <v>582</v>
      </c>
      <c r="M381" s="383" t="s">
        <v>567</v>
      </c>
      <c r="N381" s="384"/>
      <c r="O381" s="384"/>
      <c r="P381" s="385"/>
      <c r="Q381" s="359"/>
      <c r="R381" s="360"/>
      <c r="S381" s="360"/>
      <c r="T381" s="360"/>
      <c r="U381" s="360"/>
      <c r="V381" s="360"/>
      <c r="W381" s="360"/>
      <c r="X381" s="360"/>
      <c r="Y381" s="360"/>
      <c r="Z381" s="361"/>
      <c r="AA381" s="221"/>
      <c r="AB381" s="222"/>
      <c r="AC381" s="223"/>
    </row>
    <row r="382" spans="1:29" s="14" customFormat="1" ht="15" customHeight="1" thickBot="1" x14ac:dyDescent="0.3">
      <c r="A382" s="18">
        <f>A375+1</f>
        <v>52</v>
      </c>
      <c r="B382" s="336"/>
      <c r="C382" s="328"/>
      <c r="D382" s="254" t="s">
        <v>575</v>
      </c>
      <c r="E382" s="322" t="s">
        <v>25</v>
      </c>
      <c r="F382" s="323"/>
      <c r="G382" s="333" t="s">
        <v>0</v>
      </c>
      <c r="H382" s="346" t="s">
        <v>0</v>
      </c>
      <c r="I382" s="348" t="s">
        <v>0</v>
      </c>
      <c r="J382" s="324" t="s">
        <v>362</v>
      </c>
      <c r="K382" s="326" t="str">
        <f>IF(S379=1,"Photo Needed",IF(S379=2,"24/7",IF(S379=3,"Has Photo","")))</f>
        <v>Photo Needed</v>
      </c>
      <c r="L382" s="371" t="s">
        <v>441</v>
      </c>
      <c r="M382" s="386"/>
      <c r="N382" s="387"/>
      <c r="O382" s="387"/>
      <c r="P382" s="388"/>
      <c r="Q382" s="359"/>
      <c r="R382" s="360"/>
      <c r="S382" s="360"/>
      <c r="T382" s="360"/>
      <c r="U382" s="360"/>
      <c r="V382" s="360"/>
      <c r="W382" s="360"/>
      <c r="X382" s="360"/>
      <c r="Y382" s="360"/>
      <c r="Z382" s="361"/>
      <c r="AA382" s="213"/>
      <c r="AB382" s="214"/>
      <c r="AC382" s="215"/>
    </row>
    <row r="383" spans="1:29" s="14" customFormat="1" ht="15" customHeight="1" thickTop="1" thickBot="1" x14ac:dyDescent="0.3">
      <c r="A383" s="239" t="str">
        <f>IF(AA379=1,"VERIFIED",IF(AB379=1,"CHECKED",IF(R379=1,"CHECK",IF(T379=1,"VERIFY","NOT SCHED"))))</f>
        <v>NOT SCHED</v>
      </c>
      <c r="B383" s="337"/>
      <c r="C383" s="329"/>
      <c r="D383" s="253" t="s">
        <v>60</v>
      </c>
      <c r="E383" s="246" t="s">
        <v>0</v>
      </c>
      <c r="F383" s="246" t="s">
        <v>0</v>
      </c>
      <c r="G383" s="334"/>
      <c r="H383" s="347"/>
      <c r="I383" s="349"/>
      <c r="J383" s="325"/>
      <c r="K383" s="327"/>
      <c r="L383" s="372"/>
      <c r="M383" s="389"/>
      <c r="N383" s="390"/>
      <c r="O383" s="390"/>
      <c r="P383" s="391"/>
      <c r="Q383" s="362"/>
      <c r="R383" s="363"/>
      <c r="S383" s="363"/>
      <c r="T383" s="363"/>
      <c r="U383" s="363"/>
      <c r="V383" s="363"/>
      <c r="W383" s="363"/>
      <c r="X383" s="363"/>
      <c r="Y383" s="363"/>
      <c r="Z383" s="364"/>
      <c r="AA383" s="213"/>
      <c r="AB383" s="214"/>
      <c r="AC383" s="215"/>
    </row>
    <row r="384" spans="1:29" s="14" customFormat="1" ht="65.25" customHeight="1" thickTop="1" thickBot="1" x14ac:dyDescent="0.3">
      <c r="A384" s="330" t="s">
        <v>662</v>
      </c>
      <c r="B384" s="331"/>
      <c r="C384" s="331"/>
      <c r="D384" s="331"/>
      <c r="E384" s="331"/>
      <c r="F384" s="331"/>
      <c r="G384" s="331"/>
      <c r="H384" s="331"/>
      <c r="I384" s="331"/>
      <c r="J384" s="331"/>
      <c r="K384" s="331"/>
      <c r="L384" s="331"/>
      <c r="M384" s="331"/>
      <c r="N384" s="331"/>
      <c r="O384" s="331"/>
      <c r="P384" s="332"/>
      <c r="Q384" s="527" t="str">
        <f>$L$2</f>
        <v>North / West Bays / Marstens Mills River</v>
      </c>
      <c r="R384" s="299"/>
      <c r="S384" s="299"/>
      <c r="T384" s="299"/>
      <c r="U384" s="299"/>
      <c r="V384" s="299"/>
      <c r="W384" s="299"/>
      <c r="X384" s="299"/>
      <c r="Y384" s="299"/>
      <c r="Z384" s="300"/>
      <c r="AA384" s="289"/>
      <c r="AB384" s="290"/>
      <c r="AC384" s="291"/>
    </row>
    <row r="385" spans="1:29" s="46" customFormat="1" ht="4.9000000000000004" customHeight="1" thickTop="1" thickBot="1" x14ac:dyDescent="0.3">
      <c r="A385" s="28"/>
      <c r="B385" s="29"/>
      <c r="C385" s="30"/>
      <c r="D385" s="31"/>
      <c r="E385" s="247"/>
      <c r="F385" s="247"/>
      <c r="G385" s="33"/>
      <c r="H385" s="32"/>
      <c r="I385" s="34"/>
      <c r="J385" s="34"/>
      <c r="K385" s="35"/>
      <c r="L385" s="190"/>
      <c r="M385" s="36"/>
      <c r="N385" s="36"/>
      <c r="O385" s="36"/>
      <c r="P385" s="37"/>
      <c r="Q385" s="38"/>
      <c r="R385" s="39"/>
      <c r="S385" s="40"/>
      <c r="T385" s="41"/>
      <c r="U385" s="42"/>
      <c r="V385" s="43"/>
      <c r="W385" s="44"/>
      <c r="X385" s="44"/>
      <c r="Y385" s="44"/>
      <c r="Z385" s="45"/>
      <c r="AA385" s="224"/>
      <c r="AB385" s="39"/>
      <c r="AC385" s="225"/>
    </row>
    <row r="386" spans="1:29" s="16" customFormat="1" ht="9" customHeight="1" thickTop="1" thickBot="1" x14ac:dyDescent="0.3">
      <c r="A386" s="271" t="s">
        <v>580</v>
      </c>
      <c r="B386" s="272" t="s">
        <v>12</v>
      </c>
      <c r="C386" s="272"/>
      <c r="D386" s="272" t="s">
        <v>13</v>
      </c>
      <c r="E386" s="272" t="s">
        <v>14</v>
      </c>
      <c r="F386" s="272" t="s">
        <v>15</v>
      </c>
      <c r="G386" s="273" t="s">
        <v>16</v>
      </c>
      <c r="H386" s="273" t="s">
        <v>17</v>
      </c>
      <c r="I386" s="274" t="s">
        <v>21</v>
      </c>
      <c r="J386" s="275" t="s">
        <v>18</v>
      </c>
      <c r="K386" s="275" t="s">
        <v>19</v>
      </c>
      <c r="L386" s="276" t="s">
        <v>27</v>
      </c>
      <c r="M386" s="277" t="s">
        <v>23</v>
      </c>
      <c r="N386" s="277" t="s">
        <v>376</v>
      </c>
      <c r="O386" s="277" t="s">
        <v>377</v>
      </c>
      <c r="P386" s="274" t="s">
        <v>586</v>
      </c>
      <c r="Q386" s="279"/>
      <c r="R386" s="280"/>
      <c r="S386" s="280"/>
      <c r="T386" s="280"/>
      <c r="U386" s="281"/>
      <c r="V386" s="273"/>
      <c r="W386" s="273"/>
      <c r="X386" s="273"/>
      <c r="Y386" s="273"/>
      <c r="Z386" s="273"/>
      <c r="AA386" s="273" t="s">
        <v>583</v>
      </c>
      <c r="AB386" s="273" t="s">
        <v>584</v>
      </c>
      <c r="AC386" s="278" t="s">
        <v>585</v>
      </c>
    </row>
    <row r="387" spans="1:29" s="14" customFormat="1" ht="15" customHeight="1" thickTop="1" thickBot="1" x14ac:dyDescent="0.25">
      <c r="A387" s="25" t="s">
        <v>3</v>
      </c>
      <c r="B387" s="335" t="s">
        <v>189</v>
      </c>
      <c r="C387" s="328" t="s">
        <v>0</v>
      </c>
      <c r="D387" s="257" t="s">
        <v>573</v>
      </c>
      <c r="E387" s="286" t="s">
        <v>423</v>
      </c>
      <c r="F387" s="286" t="s">
        <v>424</v>
      </c>
      <c r="G387" s="346" t="s">
        <v>0</v>
      </c>
      <c r="H387" s="348" t="s">
        <v>0</v>
      </c>
      <c r="I387" s="375">
        <v>8.1999999999999993</v>
      </c>
      <c r="J387" s="375">
        <v>0.32</v>
      </c>
      <c r="K387" s="369">
        <f>IF(I387=" "," ",(I387+$H$6-J387))</f>
        <v>8.68</v>
      </c>
      <c r="L387" s="404" t="s">
        <v>363</v>
      </c>
      <c r="M387" s="676">
        <v>2016</v>
      </c>
      <c r="N387" s="402" t="str">
        <f>IF(AA387=1,"VERIFIED",IF(AB387=1,"CHECKED",IF(R387=1,"RECHECK",IF(T387=1,"VERIFY",IF(U387=1,"NEED APP","NOT SCHED")))))</f>
        <v>NOT SCHED</v>
      </c>
      <c r="O387" s="230" t="s">
        <v>378</v>
      </c>
      <c r="P387" s="398" t="s">
        <v>364</v>
      </c>
      <c r="Q387" s="27">
        <f>IF(A388=" "," ",1)</f>
        <v>1</v>
      </c>
      <c r="R387" s="206" t="s">
        <v>0</v>
      </c>
      <c r="S387" s="54">
        <v>1</v>
      </c>
      <c r="T387" s="195" t="s">
        <v>0</v>
      </c>
      <c r="U387" s="196" t="s">
        <v>0</v>
      </c>
      <c r="V387" s="50" t="s">
        <v>0</v>
      </c>
      <c r="W387" s="51" t="s">
        <v>0</v>
      </c>
      <c r="X387" s="52" t="s">
        <v>0</v>
      </c>
      <c r="Y387" s="52" t="s">
        <v>0</v>
      </c>
      <c r="Z387" s="53" t="s">
        <v>0</v>
      </c>
      <c r="AA387" s="219" t="s">
        <v>0</v>
      </c>
      <c r="AB387" s="206" t="s">
        <v>0</v>
      </c>
      <c r="AC387" s="220" t="s">
        <v>0</v>
      </c>
    </row>
    <row r="388" spans="1:29" s="14" customFormat="1" ht="15" customHeight="1" thickTop="1" thickBot="1" x14ac:dyDescent="0.25">
      <c r="A388" s="184" t="s">
        <v>187</v>
      </c>
      <c r="B388" s="336"/>
      <c r="C388" s="328"/>
      <c r="D388" s="252" t="s">
        <v>574</v>
      </c>
      <c r="E388" s="245" t="s">
        <v>423</v>
      </c>
      <c r="F388" s="245" t="s">
        <v>424</v>
      </c>
      <c r="G388" s="392"/>
      <c r="H388" s="343"/>
      <c r="I388" s="376"/>
      <c r="J388" s="376"/>
      <c r="K388" s="370"/>
      <c r="L388" s="405"/>
      <c r="M388" s="677"/>
      <c r="N388" s="403"/>
      <c r="O388" s="189" t="s">
        <v>379</v>
      </c>
      <c r="P388" s="399"/>
      <c r="Q388" s="356" t="s">
        <v>666</v>
      </c>
      <c r="R388" s="357"/>
      <c r="S388" s="357"/>
      <c r="T388" s="357"/>
      <c r="U388" s="357"/>
      <c r="V388" s="357"/>
      <c r="W388" s="357"/>
      <c r="X388" s="357"/>
      <c r="Y388" s="357"/>
      <c r="Z388" s="358"/>
      <c r="AA388" s="213"/>
      <c r="AB388" s="214"/>
      <c r="AC388" s="215"/>
    </row>
    <row r="389" spans="1:29" s="17" customFormat="1" ht="9" customHeight="1" thickTop="1" thickBot="1" x14ac:dyDescent="0.3">
      <c r="A389" s="181" t="s">
        <v>188</v>
      </c>
      <c r="B389" s="336"/>
      <c r="C389" s="328"/>
      <c r="D389" s="238" t="s">
        <v>437</v>
      </c>
      <c r="E389" s="285" t="s">
        <v>649</v>
      </c>
      <c r="F389" s="285" t="s">
        <v>650</v>
      </c>
      <c r="G389" s="255" t="s">
        <v>20</v>
      </c>
      <c r="H389" s="256" t="s">
        <v>581</v>
      </c>
      <c r="I389" s="284" t="s">
        <v>22</v>
      </c>
      <c r="J389" s="256" t="s">
        <v>603</v>
      </c>
      <c r="K389" s="256" t="s">
        <v>5</v>
      </c>
      <c r="L389" s="255" t="s">
        <v>582</v>
      </c>
      <c r="M389" s="383" t="s">
        <v>648</v>
      </c>
      <c r="N389" s="384"/>
      <c r="O389" s="384"/>
      <c r="P389" s="385"/>
      <c r="Q389" s="359"/>
      <c r="R389" s="360"/>
      <c r="S389" s="360"/>
      <c r="T389" s="360"/>
      <c r="U389" s="360"/>
      <c r="V389" s="360"/>
      <c r="W389" s="360"/>
      <c r="X389" s="360"/>
      <c r="Y389" s="360"/>
      <c r="Z389" s="361"/>
      <c r="AA389" s="221"/>
      <c r="AB389" s="222"/>
      <c r="AC389" s="223"/>
    </row>
    <row r="390" spans="1:29" s="14" customFormat="1" ht="15" customHeight="1" thickBot="1" x14ac:dyDescent="0.3">
      <c r="A390" s="18">
        <f>A382+1</f>
        <v>53</v>
      </c>
      <c r="B390" s="336"/>
      <c r="C390" s="328"/>
      <c r="D390" s="254" t="s">
        <v>575</v>
      </c>
      <c r="E390" s="322" t="s">
        <v>25</v>
      </c>
      <c r="F390" s="323"/>
      <c r="G390" s="333" t="s">
        <v>0</v>
      </c>
      <c r="H390" s="346" t="s">
        <v>0</v>
      </c>
      <c r="I390" s="348" t="s">
        <v>0</v>
      </c>
      <c r="J390" s="324" t="s">
        <v>362</v>
      </c>
      <c r="K390" s="525" t="str">
        <f>IF(S387=1,"Photo Needed",IF(S387=2,"24/7",IF(S387=3,"Has Photo","")))</f>
        <v>Photo Needed</v>
      </c>
      <c r="L390" s="371" t="s">
        <v>441</v>
      </c>
      <c r="M390" s="386"/>
      <c r="N390" s="387"/>
      <c r="O390" s="387"/>
      <c r="P390" s="388"/>
      <c r="Q390" s="359"/>
      <c r="R390" s="360"/>
      <c r="S390" s="360"/>
      <c r="T390" s="360"/>
      <c r="U390" s="360"/>
      <c r="V390" s="360"/>
      <c r="W390" s="360"/>
      <c r="X390" s="360"/>
      <c r="Y390" s="360"/>
      <c r="Z390" s="361"/>
      <c r="AA390" s="213"/>
      <c r="AB390" s="214"/>
      <c r="AC390" s="215"/>
    </row>
    <row r="391" spans="1:29" s="14" customFormat="1" ht="15" customHeight="1" thickTop="1" thickBot="1" x14ac:dyDescent="0.3">
      <c r="A391" s="239" t="str">
        <f>IF(AA387=1,"VERIFIED",IF(AB387=1,"CHECKED",IF(R387=1,"CHECK",IF(T387=1,"VERIFY","NOT SCHED"))))</f>
        <v>NOT SCHED</v>
      </c>
      <c r="B391" s="337"/>
      <c r="C391" s="329"/>
      <c r="D391" s="253" t="s">
        <v>60</v>
      </c>
      <c r="E391" s="246" t="s">
        <v>0</v>
      </c>
      <c r="F391" s="246" t="s">
        <v>0</v>
      </c>
      <c r="G391" s="334"/>
      <c r="H391" s="347"/>
      <c r="I391" s="349"/>
      <c r="J391" s="325"/>
      <c r="K391" s="526"/>
      <c r="L391" s="372"/>
      <c r="M391" s="389"/>
      <c r="N391" s="390"/>
      <c r="O391" s="390"/>
      <c r="P391" s="391"/>
      <c r="Q391" s="362"/>
      <c r="R391" s="363"/>
      <c r="S391" s="363"/>
      <c r="T391" s="363"/>
      <c r="U391" s="363"/>
      <c r="V391" s="363"/>
      <c r="W391" s="363"/>
      <c r="X391" s="363"/>
      <c r="Y391" s="363"/>
      <c r="Z391" s="364"/>
      <c r="AA391" s="213"/>
      <c r="AB391" s="214"/>
      <c r="AC391" s="215"/>
    </row>
    <row r="392" spans="1:29" s="46" customFormat="1" ht="4.9000000000000004" customHeight="1" thickTop="1" thickBot="1" x14ac:dyDescent="0.3">
      <c r="A392" s="28"/>
      <c r="B392" s="29"/>
      <c r="C392" s="30"/>
      <c r="D392" s="31"/>
      <c r="E392" s="247"/>
      <c r="F392" s="247"/>
      <c r="G392" s="33"/>
      <c r="H392" s="32"/>
      <c r="I392" s="34"/>
      <c r="J392" s="34"/>
      <c r="K392" s="35"/>
      <c r="L392" s="190"/>
      <c r="M392" s="36"/>
      <c r="N392" s="36"/>
      <c r="O392" s="36"/>
      <c r="P392" s="37"/>
      <c r="Q392" s="38"/>
      <c r="R392" s="39"/>
      <c r="S392" s="40"/>
      <c r="T392" s="41"/>
      <c r="U392" s="42"/>
      <c r="V392" s="43"/>
      <c r="W392" s="44"/>
      <c r="X392" s="44"/>
      <c r="Y392" s="44"/>
      <c r="Z392" s="45"/>
      <c r="AA392" s="224"/>
      <c r="AB392" s="39"/>
      <c r="AC392" s="225"/>
    </row>
    <row r="393" spans="1:29" s="16" customFormat="1" ht="9" customHeight="1" thickTop="1" thickBot="1" x14ac:dyDescent="0.3">
      <c r="A393" s="271" t="s">
        <v>580</v>
      </c>
      <c r="B393" s="272" t="s">
        <v>12</v>
      </c>
      <c r="C393" s="272"/>
      <c r="D393" s="272" t="s">
        <v>13</v>
      </c>
      <c r="E393" s="272" t="s">
        <v>14</v>
      </c>
      <c r="F393" s="272" t="s">
        <v>15</v>
      </c>
      <c r="G393" s="273" t="s">
        <v>16</v>
      </c>
      <c r="H393" s="273" t="s">
        <v>17</v>
      </c>
      <c r="I393" s="274" t="s">
        <v>21</v>
      </c>
      <c r="J393" s="275" t="s">
        <v>18</v>
      </c>
      <c r="K393" s="275" t="s">
        <v>19</v>
      </c>
      <c r="L393" s="276" t="s">
        <v>27</v>
      </c>
      <c r="M393" s="277" t="s">
        <v>23</v>
      </c>
      <c r="N393" s="277" t="s">
        <v>376</v>
      </c>
      <c r="O393" s="277" t="s">
        <v>377</v>
      </c>
      <c r="P393" s="274" t="s">
        <v>586</v>
      </c>
      <c r="Q393" s="279"/>
      <c r="R393" s="280"/>
      <c r="S393" s="280"/>
      <c r="T393" s="280"/>
      <c r="U393" s="281"/>
      <c r="V393" s="273"/>
      <c r="W393" s="273"/>
      <c r="X393" s="273"/>
      <c r="Y393" s="273"/>
      <c r="Z393" s="273"/>
      <c r="AA393" s="273" t="s">
        <v>583</v>
      </c>
      <c r="AB393" s="273" t="s">
        <v>584</v>
      </c>
      <c r="AC393" s="278" t="s">
        <v>585</v>
      </c>
    </row>
    <row r="394" spans="1:29" s="14" customFormat="1" ht="15" customHeight="1" thickTop="1" thickBot="1" x14ac:dyDescent="0.25">
      <c r="A394" s="25" t="s">
        <v>3</v>
      </c>
      <c r="B394" s="335" t="s">
        <v>114</v>
      </c>
      <c r="C394" s="328" t="s">
        <v>0</v>
      </c>
      <c r="D394" s="257" t="s">
        <v>573</v>
      </c>
      <c r="E394" s="286" t="s">
        <v>560</v>
      </c>
      <c r="F394" s="286" t="s">
        <v>561</v>
      </c>
      <c r="G394" s="346" t="s">
        <v>0</v>
      </c>
      <c r="H394" s="348" t="s">
        <v>0</v>
      </c>
      <c r="I394" s="348">
        <v>5.8</v>
      </c>
      <c r="J394" s="348">
        <v>0.32</v>
      </c>
      <c r="K394" s="369">
        <f>IF(I394=" "," ",(I394+$H$6-J394))</f>
        <v>6.2799999999999994</v>
      </c>
      <c r="L394" s="404" t="s">
        <v>366</v>
      </c>
      <c r="M394" s="400">
        <v>2016</v>
      </c>
      <c r="N394" s="402" t="str">
        <f>IF(AA394=1,"VERIFIED",IF(AB394=1,"CHECKED",IF(R394=1,"RECHECK",IF(T394=1,"VERIFY",IF(U394=1,"NEED APP","NOT SCHED")))))</f>
        <v>NOT SCHED</v>
      </c>
      <c r="O394" s="230" t="s">
        <v>378</v>
      </c>
      <c r="P394" s="398" t="s">
        <v>425</v>
      </c>
      <c r="Q394" s="27">
        <f>IF(A395=" "," ",1)</f>
        <v>1</v>
      </c>
      <c r="R394" s="206" t="s">
        <v>0</v>
      </c>
      <c r="S394" s="54" t="s">
        <v>0</v>
      </c>
      <c r="T394" s="195" t="s">
        <v>0</v>
      </c>
      <c r="U394" s="196" t="s">
        <v>0</v>
      </c>
      <c r="V394" s="50" t="s">
        <v>0</v>
      </c>
      <c r="W394" s="51" t="s">
        <v>0</v>
      </c>
      <c r="X394" s="52" t="s">
        <v>0</v>
      </c>
      <c r="Y394" s="52" t="s">
        <v>0</v>
      </c>
      <c r="Z394" s="53" t="s">
        <v>0</v>
      </c>
      <c r="AA394" s="219" t="s">
        <v>0</v>
      </c>
      <c r="AB394" s="206" t="s">
        <v>0</v>
      </c>
      <c r="AC394" s="220" t="s">
        <v>0</v>
      </c>
    </row>
    <row r="395" spans="1:29" s="14" customFormat="1" ht="15" customHeight="1" thickTop="1" thickBot="1" x14ac:dyDescent="0.3">
      <c r="A395" s="26">
        <v>0</v>
      </c>
      <c r="B395" s="336"/>
      <c r="C395" s="328"/>
      <c r="D395" s="252" t="s">
        <v>574</v>
      </c>
      <c r="E395" s="396" t="s">
        <v>24</v>
      </c>
      <c r="F395" s="397"/>
      <c r="G395" s="392"/>
      <c r="H395" s="343"/>
      <c r="I395" s="349"/>
      <c r="J395" s="343"/>
      <c r="K395" s="370"/>
      <c r="L395" s="405"/>
      <c r="M395" s="401"/>
      <c r="N395" s="403"/>
      <c r="O395" s="189" t="s">
        <v>379</v>
      </c>
      <c r="P395" s="399"/>
      <c r="Q395" s="356" t="s">
        <v>666</v>
      </c>
      <c r="R395" s="357"/>
      <c r="S395" s="357"/>
      <c r="T395" s="357"/>
      <c r="U395" s="357"/>
      <c r="V395" s="357"/>
      <c r="W395" s="357"/>
      <c r="X395" s="357"/>
      <c r="Y395" s="357"/>
      <c r="Z395" s="358"/>
      <c r="AA395" s="213"/>
      <c r="AB395" s="214"/>
      <c r="AC395" s="215"/>
    </row>
    <row r="396" spans="1:29" s="17" customFormat="1" ht="9" customHeight="1" thickTop="1" thickBot="1" x14ac:dyDescent="0.3">
      <c r="A396" s="181" t="s">
        <v>113</v>
      </c>
      <c r="B396" s="336"/>
      <c r="C396" s="328"/>
      <c r="D396" s="238" t="s">
        <v>437</v>
      </c>
      <c r="E396" s="285" t="s">
        <v>551</v>
      </c>
      <c r="F396" s="285" t="s">
        <v>651</v>
      </c>
      <c r="G396" s="255" t="s">
        <v>20</v>
      </c>
      <c r="H396" s="256" t="s">
        <v>581</v>
      </c>
      <c r="I396" s="284" t="s">
        <v>22</v>
      </c>
      <c r="J396" s="256" t="s">
        <v>603</v>
      </c>
      <c r="K396" s="256" t="s">
        <v>5</v>
      </c>
      <c r="L396" s="255" t="s">
        <v>582</v>
      </c>
      <c r="M396" s="383" t="s">
        <v>578</v>
      </c>
      <c r="N396" s="384"/>
      <c r="O396" s="384"/>
      <c r="P396" s="385"/>
      <c r="Q396" s="359"/>
      <c r="R396" s="360"/>
      <c r="S396" s="360"/>
      <c r="T396" s="360"/>
      <c r="U396" s="360"/>
      <c r="V396" s="360"/>
      <c r="W396" s="360"/>
      <c r="X396" s="360"/>
      <c r="Y396" s="360"/>
      <c r="Z396" s="361"/>
      <c r="AA396" s="221"/>
      <c r="AB396" s="222"/>
      <c r="AC396" s="223"/>
    </row>
    <row r="397" spans="1:29" s="14" customFormat="1" ht="15" customHeight="1" thickBot="1" x14ac:dyDescent="0.3">
      <c r="A397" s="18">
        <f>A390+1</f>
        <v>54</v>
      </c>
      <c r="B397" s="336"/>
      <c r="C397" s="328"/>
      <c r="D397" s="254" t="s">
        <v>575</v>
      </c>
      <c r="E397" s="322" t="s">
        <v>25</v>
      </c>
      <c r="F397" s="323"/>
      <c r="G397" s="333" t="s">
        <v>0</v>
      </c>
      <c r="H397" s="346" t="s">
        <v>0</v>
      </c>
      <c r="I397" s="348" t="s">
        <v>0</v>
      </c>
      <c r="J397" s="324" t="s">
        <v>362</v>
      </c>
      <c r="K397" s="439" t="s">
        <v>373</v>
      </c>
      <c r="L397" s="371" t="s">
        <v>441</v>
      </c>
      <c r="M397" s="386"/>
      <c r="N397" s="387"/>
      <c r="O397" s="387"/>
      <c r="P397" s="388"/>
      <c r="Q397" s="359"/>
      <c r="R397" s="360"/>
      <c r="S397" s="360"/>
      <c r="T397" s="360"/>
      <c r="U397" s="360"/>
      <c r="V397" s="360"/>
      <c r="W397" s="360"/>
      <c r="X397" s="360"/>
      <c r="Y397" s="360"/>
      <c r="Z397" s="361"/>
      <c r="AA397" s="213"/>
      <c r="AB397" s="214"/>
      <c r="AC397" s="215"/>
    </row>
    <row r="398" spans="1:29" s="14" customFormat="1" ht="15" customHeight="1" thickTop="1" thickBot="1" x14ac:dyDescent="0.3">
      <c r="A398" s="239" t="str">
        <f>IF(AA394=1,"VERIFIED",IF(AB394=1,"CHECKED",IF(R394=1,"CHECK",IF(T394=1,"VERIFY","NOT SCHED"))))</f>
        <v>NOT SCHED</v>
      </c>
      <c r="B398" s="337"/>
      <c r="C398" s="329"/>
      <c r="D398" s="253" t="s">
        <v>60</v>
      </c>
      <c r="E398" s="246" t="s">
        <v>0</v>
      </c>
      <c r="F398" s="246" t="s">
        <v>0</v>
      </c>
      <c r="G398" s="334"/>
      <c r="H398" s="347"/>
      <c r="I398" s="349"/>
      <c r="J398" s="325"/>
      <c r="K398" s="440"/>
      <c r="L398" s="372"/>
      <c r="M398" s="389"/>
      <c r="N398" s="390"/>
      <c r="O398" s="390"/>
      <c r="P398" s="391"/>
      <c r="Q398" s="362"/>
      <c r="R398" s="363"/>
      <c r="S398" s="363"/>
      <c r="T398" s="363"/>
      <c r="U398" s="363"/>
      <c r="V398" s="363"/>
      <c r="W398" s="363"/>
      <c r="X398" s="363"/>
      <c r="Y398" s="363"/>
      <c r="Z398" s="364"/>
      <c r="AA398" s="213"/>
      <c r="AB398" s="214"/>
      <c r="AC398" s="215"/>
    </row>
    <row r="399" spans="1:29" s="14" customFormat="1" ht="27" customHeight="1" thickTop="1" thickBot="1" x14ac:dyDescent="0.3">
      <c r="A399" s="330" t="s">
        <v>663</v>
      </c>
      <c r="B399" s="331"/>
      <c r="C399" s="331"/>
      <c r="D399" s="331"/>
      <c r="E399" s="331"/>
      <c r="F399" s="331"/>
      <c r="G399" s="331"/>
      <c r="H399" s="331"/>
      <c r="I399" s="331"/>
      <c r="J399" s="331"/>
      <c r="K399" s="331"/>
      <c r="L399" s="331"/>
      <c r="M399" s="331"/>
      <c r="N399" s="331"/>
      <c r="O399" s="331"/>
      <c r="P399" s="332"/>
      <c r="Q399" s="298" t="str">
        <f>$L$2</f>
        <v>North / West Bays / Marstens Mills River</v>
      </c>
      <c r="R399" s="299"/>
      <c r="S399" s="299"/>
      <c r="T399" s="299"/>
      <c r="U399" s="299"/>
      <c r="V399" s="299"/>
      <c r="W399" s="299"/>
      <c r="X399" s="299"/>
      <c r="Y399" s="299"/>
      <c r="Z399" s="300"/>
      <c r="AA399" s="213"/>
      <c r="AB399" s="214"/>
      <c r="AC399" s="215"/>
    </row>
    <row r="400" spans="1:29" ht="24.6" customHeight="1" thickTop="1" thickBot="1" x14ac:dyDescent="0.3">
      <c r="A400" s="198"/>
      <c r="B400" s="199"/>
      <c r="C400" s="200"/>
      <c r="D400" s="201"/>
      <c r="E400" s="250"/>
      <c r="F400" s="251" t="s">
        <v>28</v>
      </c>
      <c r="G400" s="68">
        <f>SUM(Q8:Q398)</f>
        <v>54</v>
      </c>
      <c r="H400" s="202" t="s">
        <v>29</v>
      </c>
      <c r="I400" s="48">
        <f>SUM(S8:S398)</f>
        <v>41</v>
      </c>
      <c r="J400" s="47" t="s">
        <v>30</v>
      </c>
      <c r="K400" s="48">
        <f>SUM(R8:R398)</f>
        <v>0</v>
      </c>
      <c r="L400" s="203" t="s">
        <v>407</v>
      </c>
      <c r="M400" s="49">
        <f>SUM(T8:T398)</f>
        <v>3</v>
      </c>
      <c r="N400" s="204" t="s">
        <v>426</v>
      </c>
      <c r="O400" s="49">
        <f>SUM(U8:U398)</f>
        <v>0</v>
      </c>
      <c r="P400" s="205" t="s">
        <v>0</v>
      </c>
      <c r="Q400" s="421" t="str">
        <f>L2</f>
        <v>North / West Bays / Marstens Mills River</v>
      </c>
      <c r="R400" s="422"/>
      <c r="S400" s="422"/>
      <c r="T400" s="422"/>
      <c r="U400" s="422"/>
      <c r="V400" s="422"/>
      <c r="W400" s="422"/>
      <c r="X400" s="422"/>
      <c r="Y400" s="422"/>
      <c r="Z400" s="423"/>
      <c r="AA400" s="49">
        <f>SUM(AA8:AA398)</f>
        <v>0</v>
      </c>
      <c r="AB400" s="49">
        <f>SUM(AB8:AB398)</f>
        <v>0</v>
      </c>
      <c r="AC400" s="49">
        <f>SUM(AC8:AC398)</f>
        <v>0</v>
      </c>
    </row>
    <row r="401" spans="1:29" ht="14.45" customHeight="1" thickTop="1" x14ac:dyDescent="0.25">
      <c r="A401" s="55"/>
      <c r="B401" s="55"/>
      <c r="C401" s="56"/>
      <c r="D401" s="57"/>
      <c r="E401" s="60"/>
      <c r="F401" s="60"/>
      <c r="G401" s="59"/>
      <c r="H401" s="58"/>
      <c r="I401" s="58"/>
      <c r="J401" s="58"/>
      <c r="K401" s="58"/>
      <c r="L401" s="191"/>
      <c r="M401" s="194"/>
      <c r="N401" s="194"/>
      <c r="O401" s="194"/>
      <c r="P401" s="60"/>
      <c r="Q401" s="62"/>
      <c r="R401" s="63"/>
      <c r="S401" s="64"/>
      <c r="T401" s="64"/>
      <c r="U401" s="66"/>
      <c r="V401" s="63"/>
      <c r="W401" s="64"/>
      <c r="X401" s="64"/>
      <c r="Y401" s="65"/>
      <c r="Z401" s="65"/>
      <c r="AA401" s="64"/>
      <c r="AB401" s="63"/>
      <c r="AC401" s="64"/>
    </row>
    <row r="402" spans="1:29" ht="14.45" customHeight="1" x14ac:dyDescent="0.25">
      <c r="A402" s="55"/>
      <c r="B402" s="55"/>
      <c r="C402" s="56"/>
      <c r="D402" s="393"/>
      <c r="E402" s="394"/>
      <c r="F402" s="394"/>
      <c r="G402" s="394"/>
      <c r="H402" s="394"/>
      <c r="I402" s="394"/>
      <c r="J402" s="394"/>
      <c r="K402" s="394"/>
      <c r="L402" s="191"/>
      <c r="M402" s="61"/>
      <c r="N402" s="61"/>
      <c r="O402" s="61"/>
      <c r="P402" s="60" t="s">
        <v>0</v>
      </c>
      <c r="Q402" s="62"/>
      <c r="R402" s="63"/>
      <c r="S402" s="64"/>
      <c r="T402" s="64"/>
      <c r="U402" s="66"/>
      <c r="V402" s="63"/>
      <c r="W402" s="64"/>
      <c r="X402" s="64"/>
      <c r="Y402" s="65"/>
      <c r="Z402" s="65"/>
      <c r="AA402" s="64"/>
      <c r="AB402" s="63"/>
      <c r="AC402" s="64"/>
    </row>
    <row r="403" spans="1:29" ht="14.45" customHeight="1" x14ac:dyDescent="0.25">
      <c r="A403" s="55"/>
      <c r="B403" s="231"/>
      <c r="C403" s="395"/>
      <c r="D403" s="395"/>
      <c r="E403" s="395"/>
      <c r="F403" s="395"/>
      <c r="G403" s="395"/>
      <c r="H403" s="395"/>
      <c r="I403" s="395"/>
      <c r="J403" s="232"/>
      <c r="K403" s="233"/>
      <c r="L403" s="191"/>
      <c r="M403" s="61"/>
      <c r="N403" s="61"/>
      <c r="O403" s="61"/>
      <c r="P403" s="60"/>
      <c r="Q403" s="62"/>
      <c r="R403" s="63"/>
      <c r="S403" s="64"/>
      <c r="T403" s="64"/>
      <c r="U403" s="66"/>
      <c r="V403" s="63"/>
      <c r="W403" s="64"/>
      <c r="X403" s="64"/>
      <c r="Y403" s="65"/>
      <c r="Z403" s="65"/>
      <c r="AA403" s="64"/>
      <c r="AB403" s="63"/>
      <c r="AC403" s="64"/>
    </row>
    <row r="404" spans="1:29" ht="14.45" customHeight="1" x14ac:dyDescent="0.25">
      <c r="A404" s="55"/>
      <c r="B404" s="231"/>
      <c r="C404" s="395"/>
      <c r="D404" s="395"/>
      <c r="E404" s="395"/>
      <c r="F404" s="395"/>
      <c r="G404" s="395"/>
      <c r="H404" s="395"/>
      <c r="I404" s="395"/>
      <c r="J404" s="232"/>
      <c r="K404" s="233"/>
      <c r="L404" s="191"/>
      <c r="M404" s="61"/>
      <c r="N404" s="61"/>
      <c r="O404" s="61"/>
      <c r="P404" s="60"/>
      <c r="Q404" s="62"/>
      <c r="R404" s="63"/>
      <c r="S404" s="64"/>
      <c r="T404" s="64"/>
      <c r="U404" s="66"/>
      <c r="V404" s="63"/>
      <c r="W404" s="64"/>
      <c r="X404" s="64"/>
      <c r="Y404" s="65"/>
      <c r="Z404" s="65"/>
      <c r="AA404" s="64"/>
      <c r="AB404" s="63"/>
      <c r="AC404" s="64"/>
    </row>
    <row r="405" spans="1:29" ht="14.45" customHeight="1" x14ac:dyDescent="0.25">
      <c r="A405" s="55"/>
      <c r="B405" s="231"/>
      <c r="C405" s="395"/>
      <c r="D405" s="395"/>
      <c r="E405" s="395"/>
      <c r="F405" s="395"/>
      <c r="G405" s="395"/>
      <c r="H405" s="395"/>
      <c r="I405" s="395"/>
      <c r="J405" s="232"/>
      <c r="K405" s="233"/>
      <c r="L405" s="192" t="s">
        <v>0</v>
      </c>
      <c r="M405" s="61"/>
      <c r="N405" s="61"/>
      <c r="O405" s="61"/>
      <c r="P405" s="60"/>
      <c r="Q405" s="62"/>
      <c r="R405" s="63"/>
      <c r="S405" s="64"/>
      <c r="T405" s="64"/>
      <c r="U405" s="66"/>
      <c r="V405" s="63"/>
      <c r="W405" s="64"/>
      <c r="X405" s="64"/>
      <c r="Y405" s="65"/>
      <c r="Z405" s="65"/>
      <c r="AA405" s="64"/>
      <c r="AB405" s="63"/>
      <c r="AC405" s="64"/>
    </row>
    <row r="406" spans="1:29" ht="14.45" customHeight="1" x14ac:dyDescent="0.25">
      <c r="A406" s="55"/>
      <c r="B406" s="231"/>
      <c r="C406" s="395"/>
      <c r="D406" s="395"/>
      <c r="E406" s="395"/>
      <c r="F406" s="395"/>
      <c r="G406" s="395"/>
      <c r="H406" s="395"/>
      <c r="I406" s="395"/>
      <c r="J406" s="232"/>
      <c r="K406" s="233"/>
      <c r="L406" s="191"/>
      <c r="M406" s="61"/>
      <c r="N406" s="61"/>
      <c r="O406" s="61"/>
      <c r="P406" s="60"/>
      <c r="Q406" s="62"/>
      <c r="R406" s="63"/>
      <c r="S406" s="64"/>
      <c r="T406" s="64"/>
      <c r="U406" s="66"/>
      <c r="V406" s="63"/>
      <c r="W406" s="64"/>
      <c r="X406" s="64"/>
      <c r="Y406" s="65"/>
      <c r="Z406" s="65"/>
      <c r="AA406" s="64"/>
      <c r="AB406" s="63"/>
      <c r="AC406" s="64"/>
    </row>
    <row r="407" spans="1:29" ht="14.45" customHeight="1" x14ac:dyDescent="0.25">
      <c r="A407" s="55"/>
      <c r="B407" s="231"/>
      <c r="C407" s="395"/>
      <c r="D407" s="395"/>
      <c r="E407" s="395"/>
      <c r="F407" s="395"/>
      <c r="G407" s="395"/>
      <c r="H407" s="395"/>
      <c r="I407" s="395"/>
      <c r="J407" s="232"/>
      <c r="K407" s="233"/>
      <c r="L407" s="191"/>
      <c r="M407" s="61"/>
      <c r="N407" s="61"/>
      <c r="O407" s="61"/>
      <c r="P407" s="60"/>
      <c r="Q407" s="62"/>
      <c r="R407" s="63"/>
      <c r="S407" s="64"/>
      <c r="T407" s="64"/>
      <c r="U407" s="66"/>
      <c r="V407" s="63"/>
      <c r="W407" s="64"/>
      <c r="X407" s="64"/>
      <c r="Y407" s="65"/>
      <c r="Z407" s="65"/>
      <c r="AA407" s="64"/>
      <c r="AB407" s="63"/>
      <c r="AC407" s="64"/>
    </row>
    <row r="408" spans="1:29" ht="14.45" customHeight="1" x14ac:dyDescent="0.25">
      <c r="A408" s="55"/>
      <c r="B408" s="231"/>
      <c r="C408" s="395"/>
      <c r="D408" s="395"/>
      <c r="E408" s="395"/>
      <c r="F408" s="395"/>
      <c r="G408" s="395"/>
      <c r="H408" s="395"/>
      <c r="I408" s="395"/>
      <c r="J408" s="232"/>
      <c r="K408" s="233"/>
      <c r="L408" s="191"/>
      <c r="M408" s="61"/>
      <c r="N408" s="61"/>
      <c r="O408" s="61"/>
      <c r="P408" s="60"/>
      <c r="Q408" s="62"/>
      <c r="R408" s="63"/>
      <c r="S408" s="64"/>
      <c r="T408" s="64"/>
      <c r="U408" s="66"/>
      <c r="V408" s="63"/>
      <c r="W408" s="64"/>
      <c r="X408" s="64"/>
      <c r="Y408" s="65"/>
      <c r="Z408" s="65"/>
      <c r="AA408" s="64"/>
      <c r="AB408" s="63"/>
      <c r="AC408" s="64"/>
    </row>
    <row r="409" spans="1:29" ht="14.45" customHeight="1" x14ac:dyDescent="0.25">
      <c r="A409" s="55"/>
      <c r="B409" s="231"/>
      <c r="C409" s="395"/>
      <c r="D409" s="395"/>
      <c r="E409" s="395"/>
      <c r="F409" s="395"/>
      <c r="G409" s="395"/>
      <c r="H409" s="395"/>
      <c r="I409" s="395"/>
      <c r="J409" s="232"/>
      <c r="K409" s="233"/>
      <c r="L409" s="191"/>
      <c r="M409" s="61"/>
      <c r="N409" s="61"/>
      <c r="O409" s="61"/>
      <c r="P409" s="60"/>
      <c r="Q409" s="62"/>
      <c r="R409" s="63"/>
      <c r="S409" s="64"/>
      <c r="T409" s="64"/>
      <c r="U409" s="66"/>
      <c r="V409" s="63"/>
      <c r="W409" s="64"/>
      <c r="X409" s="64"/>
      <c r="Y409" s="65"/>
      <c r="Z409" s="65"/>
      <c r="AA409" s="64"/>
      <c r="AB409" s="63"/>
      <c r="AC409" s="64"/>
    </row>
    <row r="410" spans="1:29" ht="14.45" customHeight="1" x14ac:dyDescent="0.25">
      <c r="A410" s="55"/>
      <c r="B410" s="55"/>
      <c r="C410" s="56"/>
      <c r="D410" s="57"/>
      <c r="E410" s="60"/>
      <c r="F410" s="60"/>
      <c r="G410" s="59"/>
      <c r="H410" s="58"/>
      <c r="I410" s="58"/>
      <c r="J410" s="58"/>
      <c r="K410" s="58"/>
      <c r="L410" s="191"/>
      <c r="M410" s="61"/>
      <c r="N410" s="61"/>
      <c r="O410" s="61"/>
      <c r="P410" s="60"/>
      <c r="Q410" s="62"/>
      <c r="R410" s="63"/>
      <c r="S410" s="64"/>
      <c r="T410" s="64"/>
      <c r="U410" s="66"/>
      <c r="V410" s="63"/>
      <c r="W410" s="64"/>
      <c r="X410" s="64"/>
      <c r="Y410" s="65"/>
      <c r="Z410" s="65"/>
      <c r="AA410" s="64"/>
      <c r="AB410" s="63"/>
      <c r="AC410" s="64"/>
    </row>
    <row r="411" spans="1:29" ht="14.45" customHeight="1" x14ac:dyDescent="0.25">
      <c r="A411" s="55"/>
      <c r="B411" s="55"/>
      <c r="C411" s="56"/>
      <c r="D411" s="57"/>
      <c r="E411" s="60"/>
      <c r="F411" s="60"/>
      <c r="G411" s="59"/>
      <c r="H411" s="58"/>
      <c r="I411" s="58"/>
      <c r="J411" s="58"/>
      <c r="K411" s="58"/>
      <c r="L411" s="191"/>
      <c r="M411" s="61"/>
      <c r="N411" s="61"/>
      <c r="O411" s="61"/>
      <c r="P411" s="60"/>
      <c r="Q411" s="62"/>
      <c r="R411" s="63"/>
      <c r="S411" s="64"/>
      <c r="T411" s="64"/>
      <c r="U411" s="66"/>
      <c r="V411" s="63"/>
      <c r="W411" s="64"/>
      <c r="X411" s="64"/>
      <c r="Y411" s="65"/>
      <c r="Z411" s="65"/>
      <c r="AA411" s="64"/>
      <c r="AB411" s="63"/>
      <c r="AC411" s="64"/>
    </row>
    <row r="412" spans="1:29" ht="14.45" customHeight="1" x14ac:dyDescent="0.25">
      <c r="A412" s="55"/>
      <c r="B412" s="55"/>
      <c r="C412" s="56"/>
      <c r="D412" s="57"/>
      <c r="E412" s="60"/>
      <c r="F412" s="60"/>
      <c r="G412" s="59"/>
      <c r="H412" s="58"/>
      <c r="I412" s="58"/>
      <c r="J412" s="58"/>
      <c r="K412" s="58"/>
      <c r="L412" s="191"/>
      <c r="M412" s="61"/>
      <c r="N412" s="61"/>
      <c r="O412" s="61"/>
      <c r="P412" s="60"/>
      <c r="Q412" s="62"/>
      <c r="R412" s="63"/>
      <c r="S412" s="64"/>
      <c r="T412" s="64"/>
      <c r="U412" s="66"/>
      <c r="V412" s="63"/>
      <c r="W412" s="64"/>
      <c r="X412" s="64"/>
      <c r="Y412" s="65"/>
      <c r="Z412" s="65"/>
      <c r="AA412" s="64"/>
      <c r="AB412" s="63"/>
      <c r="AC412" s="64"/>
    </row>
    <row r="413" spans="1:29" ht="14.45" customHeight="1" x14ac:dyDescent="0.25"/>
    <row r="414" spans="1:29" ht="14.45" customHeight="1" x14ac:dyDescent="0.25"/>
    <row r="415" spans="1:29" ht="14.45" customHeight="1" x14ac:dyDescent="0.25"/>
    <row r="416" spans="1:29" ht="14.45" customHeight="1" x14ac:dyDescent="0.25"/>
    <row r="417" ht="14.45" customHeight="1" x14ac:dyDescent="0.25"/>
    <row r="418" ht="14.45" customHeight="1" x14ac:dyDescent="0.25"/>
    <row r="419" ht="14.45" customHeight="1" x14ac:dyDescent="0.25"/>
    <row r="420" ht="14.45" customHeight="1" x14ac:dyDescent="0.25"/>
    <row r="421" ht="14.45" customHeight="1" x14ac:dyDescent="0.25"/>
    <row r="422" ht="14.45" customHeight="1" x14ac:dyDescent="0.25"/>
    <row r="423" ht="14.45" customHeight="1" x14ac:dyDescent="0.25"/>
    <row r="424" ht="14.45" customHeight="1" x14ac:dyDescent="0.25"/>
    <row r="425" ht="14.45" customHeight="1" x14ac:dyDescent="0.25"/>
    <row r="426" ht="14.45" customHeight="1" x14ac:dyDescent="0.25"/>
    <row r="427" ht="14.45" customHeight="1" x14ac:dyDescent="0.25"/>
  </sheetData>
  <sheetProtection insertRows="0"/>
  <mergeCells count="1205">
    <mergeCell ref="M281:M282"/>
    <mergeCell ref="M303:M304"/>
    <mergeCell ref="M310:M311"/>
    <mergeCell ref="M317:M318"/>
    <mergeCell ref="M324:M325"/>
    <mergeCell ref="M331:M332"/>
    <mergeCell ref="M338:M339"/>
    <mergeCell ref="M345:M346"/>
    <mergeCell ref="M352:M353"/>
    <mergeCell ref="M358:M359"/>
    <mergeCell ref="M365:M366"/>
    <mergeCell ref="M372:M373"/>
    <mergeCell ref="M379:M380"/>
    <mergeCell ref="M387:M388"/>
    <mergeCell ref="M162:M163"/>
    <mergeCell ref="M169:M170"/>
    <mergeCell ref="M176:M177"/>
    <mergeCell ref="M183:M184"/>
    <mergeCell ref="M190:M191"/>
    <mergeCell ref="M197:M198"/>
    <mergeCell ref="M204:M205"/>
    <mergeCell ref="M211:M212"/>
    <mergeCell ref="M218:M219"/>
    <mergeCell ref="M225:M226"/>
    <mergeCell ref="M232:M233"/>
    <mergeCell ref="M239:M240"/>
    <mergeCell ref="M246:M247"/>
    <mergeCell ref="M253:M254"/>
    <mergeCell ref="M260:M261"/>
    <mergeCell ref="M267:M268"/>
    <mergeCell ref="M274:M275"/>
    <mergeCell ref="M43:M44"/>
    <mergeCell ref="M50:M51"/>
    <mergeCell ref="M57:M58"/>
    <mergeCell ref="M64:M65"/>
    <mergeCell ref="M71:M72"/>
    <mergeCell ref="M78:M79"/>
    <mergeCell ref="M85:M86"/>
    <mergeCell ref="M92:M93"/>
    <mergeCell ref="M99:M100"/>
    <mergeCell ref="M106:M107"/>
    <mergeCell ref="M113:M114"/>
    <mergeCell ref="M120:M121"/>
    <mergeCell ref="M127:M128"/>
    <mergeCell ref="M134:M135"/>
    <mergeCell ref="M141:M142"/>
    <mergeCell ref="M148:M149"/>
    <mergeCell ref="M155:M156"/>
    <mergeCell ref="A301:P301"/>
    <mergeCell ref="Q301:Z301"/>
    <mergeCell ref="A384:P384"/>
    <mergeCell ref="Q384:Z384"/>
    <mergeCell ref="L303:L304"/>
    <mergeCell ref="N303:N304"/>
    <mergeCell ref="P303:P304"/>
    <mergeCell ref="Q304:Z307"/>
    <mergeCell ref="M305:P307"/>
    <mergeCell ref="E306:F306"/>
    <mergeCell ref="G306:G307"/>
    <mergeCell ref="H306:H307"/>
    <mergeCell ref="I306:I307"/>
    <mergeCell ref="J306:J307"/>
    <mergeCell ref="K306:K307"/>
    <mergeCell ref="L306:L307"/>
    <mergeCell ref="B310:B314"/>
    <mergeCell ref="C310:C314"/>
    <mergeCell ref="G310:G311"/>
    <mergeCell ref="H310:H311"/>
    <mergeCell ref="I310:I311"/>
    <mergeCell ref="J310:J311"/>
    <mergeCell ref="K310:K311"/>
    <mergeCell ref="L310:L311"/>
    <mergeCell ref="N310:N311"/>
    <mergeCell ref="P310:P311"/>
    <mergeCell ref="Q311:Z314"/>
    <mergeCell ref="M312:P314"/>
    <mergeCell ref="E313:F313"/>
    <mergeCell ref="G313:G314"/>
    <mergeCell ref="H313:H314"/>
    <mergeCell ref="I313:I314"/>
    <mergeCell ref="J313:J314"/>
    <mergeCell ref="K313:K314"/>
    <mergeCell ref="L313:L314"/>
    <mergeCell ref="P387:P388"/>
    <mergeCell ref="M389:P391"/>
    <mergeCell ref="P372:P373"/>
    <mergeCell ref="Q395:Z398"/>
    <mergeCell ref="E3:E4"/>
    <mergeCell ref="F3:F4"/>
    <mergeCell ref="G3:G4"/>
    <mergeCell ref="H3:H4"/>
    <mergeCell ref="I3:I4"/>
    <mergeCell ref="J3:J4"/>
    <mergeCell ref="K3:K4"/>
    <mergeCell ref="A3:D4"/>
    <mergeCell ref="Q62:Z62"/>
    <mergeCell ref="B57:B61"/>
    <mergeCell ref="C57:C61"/>
    <mergeCell ref="G57:G58"/>
    <mergeCell ref="H57:H58"/>
    <mergeCell ref="I57:I58"/>
    <mergeCell ref="J57:J58"/>
    <mergeCell ref="K57:K58"/>
    <mergeCell ref="L57:L58"/>
    <mergeCell ref="N57:N58"/>
    <mergeCell ref="P57:P58"/>
    <mergeCell ref="Q58:Z61"/>
    <mergeCell ref="M59:P61"/>
    <mergeCell ref="G60:G61"/>
    <mergeCell ref="H60:H61"/>
    <mergeCell ref="I60:I61"/>
    <mergeCell ref="J60:J61"/>
    <mergeCell ref="B303:B307"/>
    <mergeCell ref="C303:C307"/>
    <mergeCell ref="G303:G304"/>
    <mergeCell ref="Q268:Z271"/>
    <mergeCell ref="N267:N268"/>
    <mergeCell ref="M108:P110"/>
    <mergeCell ref="N113:N114"/>
    <mergeCell ref="P113:P114"/>
    <mergeCell ref="Q258:Z258"/>
    <mergeCell ref="Q254:Z257"/>
    <mergeCell ref="Q177:Z180"/>
    <mergeCell ref="M199:P201"/>
    <mergeCell ref="J249:J250"/>
    <mergeCell ref="K249:K250"/>
    <mergeCell ref="L249:L250"/>
    <mergeCell ref="G253:G254"/>
    <mergeCell ref="Q366:Z369"/>
    <mergeCell ref="P190:P191"/>
    <mergeCell ref="N197:N198"/>
    <mergeCell ref="P197:P198"/>
    <mergeCell ref="N211:N212"/>
    <mergeCell ref="P169:P170"/>
    <mergeCell ref="N162:N163"/>
    <mergeCell ref="P162:P163"/>
    <mergeCell ref="M164:P166"/>
    <mergeCell ref="M171:P173"/>
    <mergeCell ref="B365:B369"/>
    <mergeCell ref="C365:C369"/>
    <mergeCell ref="G365:G366"/>
    <mergeCell ref="H365:H366"/>
    <mergeCell ref="I365:I366"/>
    <mergeCell ref="J365:J366"/>
    <mergeCell ref="Q373:Z376"/>
    <mergeCell ref="Q380:Z383"/>
    <mergeCell ref="P211:P212"/>
    <mergeCell ref="M213:P215"/>
    <mergeCell ref="N169:N170"/>
    <mergeCell ref="N120:N121"/>
    <mergeCell ref="P120:P121"/>
    <mergeCell ref="M122:P124"/>
    <mergeCell ref="Q107:Z110"/>
    <mergeCell ref="Q114:Z117"/>
    <mergeCell ref="Q121:Z124"/>
    <mergeCell ref="N176:N177"/>
    <mergeCell ref="N134:N135"/>
    <mergeCell ref="P134:P135"/>
    <mergeCell ref="M136:P138"/>
    <mergeCell ref="N141:N142"/>
    <mergeCell ref="P267:P268"/>
    <mergeCell ref="M269:P271"/>
    <mergeCell ref="P141:P142"/>
    <mergeCell ref="Q128:Z131"/>
    <mergeCell ref="Q135:Z138"/>
    <mergeCell ref="Q142:Z145"/>
    <mergeCell ref="N148:N149"/>
    <mergeCell ref="P148:P149"/>
    <mergeCell ref="M150:P152"/>
    <mergeCell ref="N155:N156"/>
    <mergeCell ref="P155:P156"/>
    <mergeCell ref="M143:P145"/>
    <mergeCell ref="Q149:Z152"/>
    <mergeCell ref="Q156:Z159"/>
    <mergeCell ref="M157:P159"/>
    <mergeCell ref="N190:N191"/>
    <mergeCell ref="Q388:Z391"/>
    <mergeCell ref="Q240:Z243"/>
    <mergeCell ref="Q247:Z250"/>
    <mergeCell ref="N253:N254"/>
    <mergeCell ref="P253:P254"/>
    <mergeCell ref="M255:P257"/>
    <mergeCell ref="N260:N261"/>
    <mergeCell ref="P260:P261"/>
    <mergeCell ref="I390:I391"/>
    <mergeCell ref="J390:J391"/>
    <mergeCell ref="K390:K391"/>
    <mergeCell ref="L390:L391"/>
    <mergeCell ref="I372:I373"/>
    <mergeCell ref="J372:J373"/>
    <mergeCell ref="K372:K373"/>
    <mergeCell ref="L372:L373"/>
    <mergeCell ref="N372:N373"/>
    <mergeCell ref="N387:N388"/>
    <mergeCell ref="N379:N380"/>
    <mergeCell ref="P379:P380"/>
    <mergeCell ref="M381:P383"/>
    <mergeCell ref="N365:N366"/>
    <mergeCell ref="P365:P366"/>
    <mergeCell ref="M367:P369"/>
    <mergeCell ref="M360:P362"/>
    <mergeCell ref="Q343:Z343"/>
    <mergeCell ref="M326:P328"/>
    <mergeCell ref="M297:P299"/>
    <mergeCell ref="L317:L318"/>
    <mergeCell ref="N317:N318"/>
    <mergeCell ref="P317:P318"/>
    <mergeCell ref="M319:P321"/>
    <mergeCell ref="Q100:Z103"/>
    <mergeCell ref="M101:P103"/>
    <mergeCell ref="N106:N107"/>
    <mergeCell ref="P106:P107"/>
    <mergeCell ref="N99:N100"/>
    <mergeCell ref="E390:F390"/>
    <mergeCell ref="G390:G391"/>
    <mergeCell ref="H390:H391"/>
    <mergeCell ref="M115:P117"/>
    <mergeCell ref="AA5:AA6"/>
    <mergeCell ref="AB5:AB6"/>
    <mergeCell ref="AC5:AC6"/>
    <mergeCell ref="Q233:Z236"/>
    <mergeCell ref="N204:N205"/>
    <mergeCell ref="P204:P205"/>
    <mergeCell ref="M206:P208"/>
    <mergeCell ref="P176:P177"/>
    <mergeCell ref="N218:N219"/>
    <mergeCell ref="P218:P219"/>
    <mergeCell ref="P232:P233"/>
    <mergeCell ref="Q184:Z187"/>
    <mergeCell ref="Q191:Z194"/>
    <mergeCell ref="Q198:Z201"/>
    <mergeCell ref="Q205:Z208"/>
    <mergeCell ref="Q212:Z215"/>
    <mergeCell ref="Q219:Z222"/>
    <mergeCell ref="Q226:Z229"/>
    <mergeCell ref="Q174:Z174"/>
    <mergeCell ref="Q216:Z216"/>
    <mergeCell ref="M192:P194"/>
    <mergeCell ref="M227:P229"/>
    <mergeCell ref="M234:P236"/>
    <mergeCell ref="E397:F397"/>
    <mergeCell ref="G397:G398"/>
    <mergeCell ref="H397:H398"/>
    <mergeCell ref="I397:I398"/>
    <mergeCell ref="J397:J398"/>
    <mergeCell ref="K397:K398"/>
    <mergeCell ref="L397:L398"/>
    <mergeCell ref="B394:B398"/>
    <mergeCell ref="C394:C398"/>
    <mergeCell ref="G394:G395"/>
    <mergeCell ref="H394:H395"/>
    <mergeCell ref="I394:I395"/>
    <mergeCell ref="J394:J395"/>
    <mergeCell ref="K394:K395"/>
    <mergeCell ref="L394:L395"/>
    <mergeCell ref="E395:F395"/>
    <mergeCell ref="B387:B391"/>
    <mergeCell ref="C387:C391"/>
    <mergeCell ref="G387:G388"/>
    <mergeCell ref="H387:H388"/>
    <mergeCell ref="I387:I388"/>
    <mergeCell ref="J387:J388"/>
    <mergeCell ref="K387:K388"/>
    <mergeCell ref="L387:L388"/>
    <mergeCell ref="B372:B376"/>
    <mergeCell ref="C372:C376"/>
    <mergeCell ref="G372:G373"/>
    <mergeCell ref="B379:B383"/>
    <mergeCell ref="C379:C383"/>
    <mergeCell ref="G379:G380"/>
    <mergeCell ref="H379:H380"/>
    <mergeCell ref="I379:I380"/>
    <mergeCell ref="J379:J380"/>
    <mergeCell ref="K379:K380"/>
    <mergeCell ref="L379:L380"/>
    <mergeCell ref="E382:F382"/>
    <mergeCell ref="G382:G383"/>
    <mergeCell ref="H382:H383"/>
    <mergeCell ref="I382:I383"/>
    <mergeCell ref="J382:J383"/>
    <mergeCell ref="K382:K383"/>
    <mergeCell ref="L382:L383"/>
    <mergeCell ref="K365:K366"/>
    <mergeCell ref="L365:L366"/>
    <mergeCell ref="E368:F368"/>
    <mergeCell ref="G368:G369"/>
    <mergeCell ref="H368:H369"/>
    <mergeCell ref="I368:I369"/>
    <mergeCell ref="J368:J369"/>
    <mergeCell ref="K368:K369"/>
    <mergeCell ref="L368:L369"/>
    <mergeCell ref="I345:I346"/>
    <mergeCell ref="J345:J346"/>
    <mergeCell ref="K345:K346"/>
    <mergeCell ref="L345:L346"/>
    <mergeCell ref="E348:F348"/>
    <mergeCell ref="G348:G349"/>
    <mergeCell ref="H348:H349"/>
    <mergeCell ref="I348:I349"/>
    <mergeCell ref="J348:J349"/>
    <mergeCell ref="K348:K349"/>
    <mergeCell ref="L348:L349"/>
    <mergeCell ref="H358:H359"/>
    <mergeCell ref="I358:I359"/>
    <mergeCell ref="G355:G356"/>
    <mergeCell ref="H355:H356"/>
    <mergeCell ref="I355:I356"/>
    <mergeCell ref="J355:J356"/>
    <mergeCell ref="K355:K356"/>
    <mergeCell ref="L355:L356"/>
    <mergeCell ref="M374:P376"/>
    <mergeCell ref="E375:F375"/>
    <mergeCell ref="G375:G376"/>
    <mergeCell ref="H375:H376"/>
    <mergeCell ref="I375:I376"/>
    <mergeCell ref="J375:J376"/>
    <mergeCell ref="K375:K376"/>
    <mergeCell ref="L375:L376"/>
    <mergeCell ref="J358:J359"/>
    <mergeCell ref="K358:K359"/>
    <mergeCell ref="L358:L359"/>
    <mergeCell ref="N358:N359"/>
    <mergeCell ref="A343:P343"/>
    <mergeCell ref="J352:J353"/>
    <mergeCell ref="K352:K353"/>
    <mergeCell ref="L352:L353"/>
    <mergeCell ref="B345:B349"/>
    <mergeCell ref="H372:H373"/>
    <mergeCell ref="C345:C349"/>
    <mergeCell ref="E361:F361"/>
    <mergeCell ref="G361:G362"/>
    <mergeCell ref="H361:H362"/>
    <mergeCell ref="I361:I362"/>
    <mergeCell ref="J361:J362"/>
    <mergeCell ref="K361:K362"/>
    <mergeCell ref="L361:L362"/>
    <mergeCell ref="B358:B362"/>
    <mergeCell ref="C358:C362"/>
    <mergeCell ref="G358:G359"/>
    <mergeCell ref="P345:P346"/>
    <mergeCell ref="M347:P349"/>
    <mergeCell ref="E355:F355"/>
    <mergeCell ref="P358:P359"/>
    <mergeCell ref="N352:N353"/>
    <mergeCell ref="P352:P353"/>
    <mergeCell ref="B352:B356"/>
    <mergeCell ref="C352:C356"/>
    <mergeCell ref="G352:G353"/>
    <mergeCell ref="H352:H353"/>
    <mergeCell ref="I352:I353"/>
    <mergeCell ref="N345:N346"/>
    <mergeCell ref="M354:P356"/>
    <mergeCell ref="G345:G346"/>
    <mergeCell ref="H345:H346"/>
    <mergeCell ref="B338:B342"/>
    <mergeCell ref="C338:C342"/>
    <mergeCell ref="G338:G339"/>
    <mergeCell ref="H338:H339"/>
    <mergeCell ref="I338:I339"/>
    <mergeCell ref="J338:J339"/>
    <mergeCell ref="K338:K339"/>
    <mergeCell ref="L338:L339"/>
    <mergeCell ref="E341:F341"/>
    <mergeCell ref="G341:G342"/>
    <mergeCell ref="H341:H342"/>
    <mergeCell ref="I341:I342"/>
    <mergeCell ref="J341:J342"/>
    <mergeCell ref="K341:K342"/>
    <mergeCell ref="L341:L342"/>
    <mergeCell ref="N338:N339"/>
    <mergeCell ref="P338:P339"/>
    <mergeCell ref="M340:P342"/>
    <mergeCell ref="E334:F334"/>
    <mergeCell ref="G334:G335"/>
    <mergeCell ref="H334:H335"/>
    <mergeCell ref="I334:I335"/>
    <mergeCell ref="J334:J335"/>
    <mergeCell ref="K334:K335"/>
    <mergeCell ref="L334:L335"/>
    <mergeCell ref="B331:B335"/>
    <mergeCell ref="C331:C335"/>
    <mergeCell ref="G331:G332"/>
    <mergeCell ref="H331:H332"/>
    <mergeCell ref="I331:I332"/>
    <mergeCell ref="J331:J332"/>
    <mergeCell ref="K331:K332"/>
    <mergeCell ref="L331:L332"/>
    <mergeCell ref="N331:N332"/>
    <mergeCell ref="P331:P332"/>
    <mergeCell ref="M333:P335"/>
    <mergeCell ref="E327:F327"/>
    <mergeCell ref="G327:G328"/>
    <mergeCell ref="H327:H328"/>
    <mergeCell ref="I327:I328"/>
    <mergeCell ref="J327:J328"/>
    <mergeCell ref="K327:K328"/>
    <mergeCell ref="L327:L328"/>
    <mergeCell ref="B324:B328"/>
    <mergeCell ref="C324:C328"/>
    <mergeCell ref="G324:G325"/>
    <mergeCell ref="H324:H325"/>
    <mergeCell ref="A300:P300"/>
    <mergeCell ref="Q300:Z300"/>
    <mergeCell ref="I324:I325"/>
    <mergeCell ref="J324:J325"/>
    <mergeCell ref="K324:K325"/>
    <mergeCell ref="L324:L325"/>
    <mergeCell ref="N324:N325"/>
    <mergeCell ref="E320:F320"/>
    <mergeCell ref="G320:G321"/>
    <mergeCell ref="H320:H321"/>
    <mergeCell ref="I320:I321"/>
    <mergeCell ref="J320:J321"/>
    <mergeCell ref="K320:K321"/>
    <mergeCell ref="L320:L321"/>
    <mergeCell ref="B317:B321"/>
    <mergeCell ref="C317:C321"/>
    <mergeCell ref="G317:G318"/>
    <mergeCell ref="H317:H318"/>
    <mergeCell ref="I317:I318"/>
    <mergeCell ref="J317:J318"/>
    <mergeCell ref="K317:K318"/>
    <mergeCell ref="P324:P325"/>
    <mergeCell ref="C295:C299"/>
    <mergeCell ref="G295:G296"/>
    <mergeCell ref="H295:H296"/>
    <mergeCell ref="I295:I296"/>
    <mergeCell ref="J295:J296"/>
    <mergeCell ref="K295:K296"/>
    <mergeCell ref="L295:L296"/>
    <mergeCell ref="N295:N296"/>
    <mergeCell ref="M283:P285"/>
    <mergeCell ref="Q275:Z278"/>
    <mergeCell ref="Q282:Z285"/>
    <mergeCell ref="B288:B292"/>
    <mergeCell ref="C288:C292"/>
    <mergeCell ref="G288:G289"/>
    <mergeCell ref="H288:H289"/>
    <mergeCell ref="I288:I289"/>
    <mergeCell ref="J288:J289"/>
    <mergeCell ref="K288:K289"/>
    <mergeCell ref="L288:L289"/>
    <mergeCell ref="E291:F291"/>
    <mergeCell ref="G291:G292"/>
    <mergeCell ref="H291:H292"/>
    <mergeCell ref="I291:I292"/>
    <mergeCell ref="J291:J292"/>
    <mergeCell ref="K291:K292"/>
    <mergeCell ref="L291:L292"/>
    <mergeCell ref="P295:P296"/>
    <mergeCell ref="H303:H304"/>
    <mergeCell ref="I303:I304"/>
    <mergeCell ref="J303:J304"/>
    <mergeCell ref="K303:K304"/>
    <mergeCell ref="M290:P292"/>
    <mergeCell ref="N288:N289"/>
    <mergeCell ref="P288:P289"/>
    <mergeCell ref="N274:N275"/>
    <mergeCell ref="I298:I299"/>
    <mergeCell ref="J298:J299"/>
    <mergeCell ref="E270:F270"/>
    <mergeCell ref="G270:G271"/>
    <mergeCell ref="H270:H271"/>
    <mergeCell ref="I270:I271"/>
    <mergeCell ref="K270:K271"/>
    <mergeCell ref="L270:L271"/>
    <mergeCell ref="P274:P275"/>
    <mergeCell ref="M276:P278"/>
    <mergeCell ref="N281:N282"/>
    <mergeCell ref="P281:P282"/>
    <mergeCell ref="B281:B285"/>
    <mergeCell ref="C281:C285"/>
    <mergeCell ref="G281:G282"/>
    <mergeCell ref="H281:H282"/>
    <mergeCell ref="I281:I282"/>
    <mergeCell ref="J281:J282"/>
    <mergeCell ref="K281:K282"/>
    <mergeCell ref="L281:L282"/>
    <mergeCell ref="E284:F284"/>
    <mergeCell ref="G284:G285"/>
    <mergeCell ref="H284:H285"/>
    <mergeCell ref="I284:I285"/>
    <mergeCell ref="K284:K285"/>
    <mergeCell ref="L284:L285"/>
    <mergeCell ref="E277:F277"/>
    <mergeCell ref="G277:G278"/>
    <mergeCell ref="E275:F275"/>
    <mergeCell ref="L298:L299"/>
    <mergeCell ref="B295:B299"/>
    <mergeCell ref="J284:J285"/>
    <mergeCell ref="J270:J271"/>
    <mergeCell ref="E268:F268"/>
    <mergeCell ref="E282:F282"/>
    <mergeCell ref="B267:B271"/>
    <mergeCell ref="C267:C271"/>
    <mergeCell ref="G267:G268"/>
    <mergeCell ref="H267:H268"/>
    <mergeCell ref="I267:I268"/>
    <mergeCell ref="J267:J268"/>
    <mergeCell ref="K267:K268"/>
    <mergeCell ref="L267:L268"/>
    <mergeCell ref="H277:H278"/>
    <mergeCell ref="I277:I278"/>
    <mergeCell ref="J277:J278"/>
    <mergeCell ref="K277:K278"/>
    <mergeCell ref="L277:L278"/>
    <mergeCell ref="B274:B278"/>
    <mergeCell ref="C274:C278"/>
    <mergeCell ref="G274:G275"/>
    <mergeCell ref="H274:H275"/>
    <mergeCell ref="I274:I275"/>
    <mergeCell ref="J274:J275"/>
    <mergeCell ref="K274:K275"/>
    <mergeCell ref="L274:L275"/>
    <mergeCell ref="E298:F298"/>
    <mergeCell ref="G298:G299"/>
    <mergeCell ref="H298:H299"/>
    <mergeCell ref="K298:K299"/>
    <mergeCell ref="I256:I257"/>
    <mergeCell ref="J256:J257"/>
    <mergeCell ref="K256:K257"/>
    <mergeCell ref="L256:L257"/>
    <mergeCell ref="Q261:Z264"/>
    <mergeCell ref="E254:F254"/>
    <mergeCell ref="B260:B264"/>
    <mergeCell ref="C260:C264"/>
    <mergeCell ref="G260:G261"/>
    <mergeCell ref="H260:H261"/>
    <mergeCell ref="I260:I261"/>
    <mergeCell ref="J260:J261"/>
    <mergeCell ref="K260:K261"/>
    <mergeCell ref="L260:L261"/>
    <mergeCell ref="E263:F263"/>
    <mergeCell ref="G263:G264"/>
    <mergeCell ref="H263:H264"/>
    <mergeCell ref="I263:I264"/>
    <mergeCell ref="J263:J264"/>
    <mergeCell ref="K263:K264"/>
    <mergeCell ref="L263:L264"/>
    <mergeCell ref="B253:B257"/>
    <mergeCell ref="M262:P264"/>
    <mergeCell ref="A258:P258"/>
    <mergeCell ref="M178:P180"/>
    <mergeCell ref="N183:N184"/>
    <mergeCell ref="P183:P184"/>
    <mergeCell ref="M185:P187"/>
    <mergeCell ref="K169:K170"/>
    <mergeCell ref="H179:H180"/>
    <mergeCell ref="I179:I180"/>
    <mergeCell ref="N225:N226"/>
    <mergeCell ref="P225:P226"/>
    <mergeCell ref="N232:N233"/>
    <mergeCell ref="A216:P216"/>
    <mergeCell ref="B246:B250"/>
    <mergeCell ref="C246:C250"/>
    <mergeCell ref="G246:G247"/>
    <mergeCell ref="H246:H247"/>
    <mergeCell ref="I246:I247"/>
    <mergeCell ref="J246:J247"/>
    <mergeCell ref="K246:K247"/>
    <mergeCell ref="L246:L247"/>
    <mergeCell ref="E249:F249"/>
    <mergeCell ref="G249:G250"/>
    <mergeCell ref="M241:P243"/>
    <mergeCell ref="N239:N240"/>
    <mergeCell ref="P239:P240"/>
    <mergeCell ref="N246:N247"/>
    <mergeCell ref="P246:P247"/>
    <mergeCell ref="M248:P250"/>
    <mergeCell ref="H249:H250"/>
    <mergeCell ref="I249:I250"/>
    <mergeCell ref="E207:F207"/>
    <mergeCell ref="G207:G208"/>
    <mergeCell ref="H207:H208"/>
    <mergeCell ref="L197:L198"/>
    <mergeCell ref="G183:G184"/>
    <mergeCell ref="E186:F186"/>
    <mergeCell ref="B204:B208"/>
    <mergeCell ref="C204:C208"/>
    <mergeCell ref="Q163:Z166"/>
    <mergeCell ref="Q170:Z173"/>
    <mergeCell ref="B162:B166"/>
    <mergeCell ref="C162:C166"/>
    <mergeCell ref="G162:G163"/>
    <mergeCell ref="H162:H163"/>
    <mergeCell ref="I162:I163"/>
    <mergeCell ref="J162:J163"/>
    <mergeCell ref="K162:K163"/>
    <mergeCell ref="L162:L163"/>
    <mergeCell ref="E172:F172"/>
    <mergeCell ref="G172:G173"/>
    <mergeCell ref="H172:H173"/>
    <mergeCell ref="I172:I173"/>
    <mergeCell ref="J172:J173"/>
    <mergeCell ref="K172:K173"/>
    <mergeCell ref="L172:L173"/>
    <mergeCell ref="B169:B173"/>
    <mergeCell ref="C169:C173"/>
    <mergeCell ref="G169:G170"/>
    <mergeCell ref="L169:L170"/>
    <mergeCell ref="H165:H166"/>
    <mergeCell ref="I165:I166"/>
    <mergeCell ref="J165:J166"/>
    <mergeCell ref="G197:G198"/>
    <mergeCell ref="H197:H198"/>
    <mergeCell ref="J193:J194"/>
    <mergeCell ref="L193:L194"/>
    <mergeCell ref="L183:L184"/>
    <mergeCell ref="K186:K187"/>
    <mergeCell ref="L186:L187"/>
    <mergeCell ref="C190:C194"/>
    <mergeCell ref="G190:G191"/>
    <mergeCell ref="H190:H191"/>
    <mergeCell ref="I190:I191"/>
    <mergeCell ref="J190:J191"/>
    <mergeCell ref="K190:K191"/>
    <mergeCell ref="L190:L191"/>
    <mergeCell ref="I193:I194"/>
    <mergeCell ref="J186:J187"/>
    <mergeCell ref="C155:C159"/>
    <mergeCell ref="B176:B180"/>
    <mergeCell ref="C176:C180"/>
    <mergeCell ref="H176:H177"/>
    <mergeCell ref="L158:L159"/>
    <mergeCell ref="G155:G156"/>
    <mergeCell ref="H169:H170"/>
    <mergeCell ref="I169:I170"/>
    <mergeCell ref="J169:J170"/>
    <mergeCell ref="B190:B194"/>
    <mergeCell ref="B141:B145"/>
    <mergeCell ref="C141:C145"/>
    <mergeCell ref="G141:G142"/>
    <mergeCell ref="H141:H142"/>
    <mergeCell ref="I141:I142"/>
    <mergeCell ref="J141:J142"/>
    <mergeCell ref="K141:K142"/>
    <mergeCell ref="L141:L142"/>
    <mergeCell ref="B148:B152"/>
    <mergeCell ref="C148:C152"/>
    <mergeCell ref="G148:G149"/>
    <mergeCell ref="L148:L149"/>
    <mergeCell ref="G165:G166"/>
    <mergeCell ref="E144:F144"/>
    <mergeCell ref="G144:G145"/>
    <mergeCell ref="H144:H145"/>
    <mergeCell ref="I144:I145"/>
    <mergeCell ref="J144:J145"/>
    <mergeCell ref="K144:K145"/>
    <mergeCell ref="H155:H156"/>
    <mergeCell ref="I155:I156"/>
    <mergeCell ref="J155:J156"/>
    <mergeCell ref="K155:K156"/>
    <mergeCell ref="J106:J107"/>
    <mergeCell ref="K106:K107"/>
    <mergeCell ref="H183:H184"/>
    <mergeCell ref="I183:I184"/>
    <mergeCell ref="G176:G177"/>
    <mergeCell ref="E193:F193"/>
    <mergeCell ref="G193:G194"/>
    <mergeCell ref="H193:H194"/>
    <mergeCell ref="E179:F179"/>
    <mergeCell ref="G179:G180"/>
    <mergeCell ref="G123:G124"/>
    <mergeCell ref="H123:H124"/>
    <mergeCell ref="E130:F130"/>
    <mergeCell ref="E151:F151"/>
    <mergeCell ref="K193:K194"/>
    <mergeCell ref="G137:G138"/>
    <mergeCell ref="E158:F158"/>
    <mergeCell ref="G158:G159"/>
    <mergeCell ref="H158:H159"/>
    <mergeCell ref="E165:F165"/>
    <mergeCell ref="K176:K177"/>
    <mergeCell ref="L123:L124"/>
    <mergeCell ref="L95:L96"/>
    <mergeCell ref="B127:B131"/>
    <mergeCell ref="B64:B68"/>
    <mergeCell ref="C64:C68"/>
    <mergeCell ref="H64:H65"/>
    <mergeCell ref="B50:B54"/>
    <mergeCell ref="L46:L47"/>
    <mergeCell ref="G50:G51"/>
    <mergeCell ref="B78:B82"/>
    <mergeCell ref="C78:C82"/>
    <mergeCell ref="G53:G54"/>
    <mergeCell ref="G46:G47"/>
    <mergeCell ref="G74:G75"/>
    <mergeCell ref="H74:H75"/>
    <mergeCell ref="J109:J110"/>
    <mergeCell ref="K109:K110"/>
    <mergeCell ref="L106:L107"/>
    <mergeCell ref="J102:J103"/>
    <mergeCell ref="G109:G110"/>
    <mergeCell ref="H109:H110"/>
    <mergeCell ref="B120:B124"/>
    <mergeCell ref="C113:C117"/>
    <mergeCell ref="B106:B110"/>
    <mergeCell ref="C106:C110"/>
    <mergeCell ref="E123:F123"/>
    <mergeCell ref="H130:H131"/>
    <mergeCell ref="I130:I131"/>
    <mergeCell ref="B71:B75"/>
    <mergeCell ref="C71:C75"/>
    <mergeCell ref="K116:K117"/>
    <mergeCell ref="I106:I107"/>
    <mergeCell ref="P78:P79"/>
    <mergeCell ref="M80:P82"/>
    <mergeCell ref="H88:H89"/>
    <mergeCell ref="I88:I89"/>
    <mergeCell ref="J88:J89"/>
    <mergeCell ref="K88:K89"/>
    <mergeCell ref="Q86:Z89"/>
    <mergeCell ref="K102:K103"/>
    <mergeCell ref="J134:J135"/>
    <mergeCell ref="K134:K135"/>
    <mergeCell ref="L134:L135"/>
    <mergeCell ref="L144:L145"/>
    <mergeCell ref="L151:L152"/>
    <mergeCell ref="I151:I152"/>
    <mergeCell ref="P99:P100"/>
    <mergeCell ref="N127:N128"/>
    <mergeCell ref="P127:P128"/>
    <mergeCell ref="M129:P131"/>
    <mergeCell ref="N85:N86"/>
    <mergeCell ref="P85:P86"/>
    <mergeCell ref="M87:P89"/>
    <mergeCell ref="L99:L100"/>
    <mergeCell ref="L109:L110"/>
    <mergeCell ref="K151:K152"/>
    <mergeCell ref="L137:L138"/>
    <mergeCell ref="N92:N93"/>
    <mergeCell ref="P92:P93"/>
    <mergeCell ref="I134:I135"/>
    <mergeCell ref="J120:J121"/>
    <mergeCell ref="Q93:Z96"/>
    <mergeCell ref="K120:K121"/>
    <mergeCell ref="I123:I124"/>
    <mergeCell ref="P71:P72"/>
    <mergeCell ref="K95:K96"/>
    <mergeCell ref="Q72:Z75"/>
    <mergeCell ref="Q79:Z82"/>
    <mergeCell ref="I158:I159"/>
    <mergeCell ref="Q2:Z2"/>
    <mergeCell ref="R5:R6"/>
    <mergeCell ref="J78:J79"/>
    <mergeCell ref="L211:L212"/>
    <mergeCell ref="L130:L131"/>
    <mergeCell ref="L200:L201"/>
    <mergeCell ref="Q48:Z48"/>
    <mergeCell ref="M52:P54"/>
    <mergeCell ref="K204:K205"/>
    <mergeCell ref="Q23:Z26"/>
    <mergeCell ref="Q30:Z33"/>
    <mergeCell ref="Q37:Z40"/>
    <mergeCell ref="Q44:Z47"/>
    <mergeCell ref="P8:P9"/>
    <mergeCell ref="N8:N9"/>
    <mergeCell ref="Q55:Z55"/>
    <mergeCell ref="M94:P96"/>
    <mergeCell ref="M73:P75"/>
    <mergeCell ref="Q65:Z68"/>
    <mergeCell ref="N64:N65"/>
    <mergeCell ref="P64:P65"/>
    <mergeCell ref="M66:P68"/>
    <mergeCell ref="N71:N72"/>
    <mergeCell ref="L74:L75"/>
    <mergeCell ref="N78:N79"/>
    <mergeCell ref="Q90:Z90"/>
    <mergeCell ref="K130:K131"/>
    <mergeCell ref="E200:F200"/>
    <mergeCell ref="G200:G201"/>
    <mergeCell ref="H200:H201"/>
    <mergeCell ref="I200:I201"/>
    <mergeCell ref="J200:J201"/>
    <mergeCell ref="K200:K201"/>
    <mergeCell ref="C134:C138"/>
    <mergeCell ref="G134:G135"/>
    <mergeCell ref="E137:F137"/>
    <mergeCell ref="I176:I177"/>
    <mergeCell ref="J176:J177"/>
    <mergeCell ref="J158:J159"/>
    <mergeCell ref="K158:K159"/>
    <mergeCell ref="K179:K180"/>
    <mergeCell ref="K148:K149"/>
    <mergeCell ref="Q1:Z1"/>
    <mergeCell ref="L2:P3"/>
    <mergeCell ref="L102:L103"/>
    <mergeCell ref="G151:G152"/>
    <mergeCell ref="H151:H152"/>
    <mergeCell ref="E116:F116"/>
    <mergeCell ref="E109:F109"/>
    <mergeCell ref="E102:F102"/>
    <mergeCell ref="C120:C124"/>
    <mergeCell ref="C8:C12"/>
    <mergeCell ref="J8:J9"/>
    <mergeCell ref="L18:L19"/>
    <mergeCell ref="H11:H12"/>
    <mergeCell ref="I11:I12"/>
    <mergeCell ref="E11:F11"/>
    <mergeCell ref="L8:L9"/>
    <mergeCell ref="G130:G131"/>
    <mergeCell ref="H235:H236"/>
    <mergeCell ref="L88:L89"/>
    <mergeCell ref="J130:J131"/>
    <mergeCell ref="I235:I236"/>
    <mergeCell ref="G113:G114"/>
    <mergeCell ref="H113:H114"/>
    <mergeCell ref="I113:I114"/>
    <mergeCell ref="J113:J114"/>
    <mergeCell ref="K113:K114"/>
    <mergeCell ref="L116:L117"/>
    <mergeCell ref="G106:G107"/>
    <mergeCell ref="K165:K166"/>
    <mergeCell ref="L165:L166"/>
    <mergeCell ref="G116:G117"/>
    <mergeCell ref="H116:H117"/>
    <mergeCell ref="I116:I117"/>
    <mergeCell ref="J116:J117"/>
    <mergeCell ref="H137:H138"/>
    <mergeCell ref="I137:I138"/>
    <mergeCell ref="J137:J138"/>
    <mergeCell ref="K137:K138"/>
    <mergeCell ref="G120:G121"/>
    <mergeCell ref="H120:H121"/>
    <mergeCell ref="I120:I121"/>
    <mergeCell ref="K228:K229"/>
    <mergeCell ref="L207:L208"/>
    <mergeCell ref="J123:J124"/>
    <mergeCell ref="K123:K124"/>
    <mergeCell ref="L113:L114"/>
    <mergeCell ref="L120:L121"/>
    <mergeCell ref="L127:L128"/>
    <mergeCell ref="I228:I229"/>
    <mergeCell ref="E46:F46"/>
    <mergeCell ref="C232:C236"/>
    <mergeCell ref="L218:L219"/>
    <mergeCell ref="C127:C131"/>
    <mergeCell ref="G127:G128"/>
    <mergeCell ref="H127:H128"/>
    <mergeCell ref="I127:I128"/>
    <mergeCell ref="J127:J128"/>
    <mergeCell ref="K127:K128"/>
    <mergeCell ref="G232:G233"/>
    <mergeCell ref="H232:H233"/>
    <mergeCell ref="G228:G229"/>
    <mergeCell ref="H228:H229"/>
    <mergeCell ref="I232:I233"/>
    <mergeCell ref="G235:G236"/>
    <mergeCell ref="A174:P174"/>
    <mergeCell ref="C183:C187"/>
    <mergeCell ref="I214:I215"/>
    <mergeCell ref="B134:B138"/>
    <mergeCell ref="L155:L156"/>
    <mergeCell ref="B155:B159"/>
    <mergeCell ref="E214:F214"/>
    <mergeCell ref="I148:I149"/>
    <mergeCell ref="J148:J149"/>
    <mergeCell ref="H134:H135"/>
    <mergeCell ref="H148:H149"/>
    <mergeCell ref="L179:L180"/>
    <mergeCell ref="I207:I208"/>
    <mergeCell ref="J207:J208"/>
    <mergeCell ref="K207:K208"/>
    <mergeCell ref="B197:B201"/>
    <mergeCell ref="C197:C201"/>
    <mergeCell ref="G85:G86"/>
    <mergeCell ref="K85:K86"/>
    <mergeCell ref="L85:L86"/>
    <mergeCell ref="H92:H93"/>
    <mergeCell ref="I92:I93"/>
    <mergeCell ref="J92:J93"/>
    <mergeCell ref="L60:L61"/>
    <mergeCell ref="E58:F58"/>
    <mergeCell ref="G64:G65"/>
    <mergeCell ref="L64:L65"/>
    <mergeCell ref="K92:K93"/>
    <mergeCell ref="I74:I75"/>
    <mergeCell ref="J74:J75"/>
    <mergeCell ref="K74:K75"/>
    <mergeCell ref="J71:J72"/>
    <mergeCell ref="K81:K82"/>
    <mergeCell ref="I78:I79"/>
    <mergeCell ref="E88:F88"/>
    <mergeCell ref="E81:F81"/>
    <mergeCell ref="E74:F74"/>
    <mergeCell ref="E67:F67"/>
    <mergeCell ref="E60:F60"/>
    <mergeCell ref="K43:K44"/>
    <mergeCell ref="J43:J44"/>
    <mergeCell ref="X5:X6"/>
    <mergeCell ref="L32:L33"/>
    <mergeCell ref="K11:K12"/>
    <mergeCell ref="J11:J12"/>
    <mergeCell ref="B92:B96"/>
    <mergeCell ref="C92:C96"/>
    <mergeCell ref="H53:H54"/>
    <mergeCell ref="H67:H68"/>
    <mergeCell ref="I46:I47"/>
    <mergeCell ref="J46:J47"/>
    <mergeCell ref="K46:K47"/>
    <mergeCell ref="I50:I51"/>
    <mergeCell ref="H71:H72"/>
    <mergeCell ref="I64:I65"/>
    <mergeCell ref="J50:J51"/>
    <mergeCell ref="K50:K51"/>
    <mergeCell ref="I95:I96"/>
    <mergeCell ref="B29:B33"/>
    <mergeCell ref="C29:C33"/>
    <mergeCell ref="G29:G30"/>
    <mergeCell ref="H29:H30"/>
    <mergeCell ref="I29:I30"/>
    <mergeCell ref="J29:J30"/>
    <mergeCell ref="E95:F95"/>
    <mergeCell ref="B22:B26"/>
    <mergeCell ref="L92:L93"/>
    <mergeCell ref="I53:I54"/>
    <mergeCell ref="H81:H82"/>
    <mergeCell ref="I81:I82"/>
    <mergeCell ref="J81:J82"/>
    <mergeCell ref="J5:L5"/>
    <mergeCell ref="L6:P6"/>
    <mergeCell ref="K29:K30"/>
    <mergeCell ref="G32:G33"/>
    <mergeCell ref="H32:H33"/>
    <mergeCell ref="H36:H37"/>
    <mergeCell ref="M17:P19"/>
    <mergeCell ref="N22:N23"/>
    <mergeCell ref="P22:P23"/>
    <mergeCell ref="M24:P26"/>
    <mergeCell ref="N29:N30"/>
    <mergeCell ref="H22:H23"/>
    <mergeCell ref="I22:I23"/>
    <mergeCell ref="J22:J23"/>
    <mergeCell ref="K22:K23"/>
    <mergeCell ref="G25:G26"/>
    <mergeCell ref="H25:H26"/>
    <mergeCell ref="I25:I26"/>
    <mergeCell ref="J25:J26"/>
    <mergeCell ref="I36:I37"/>
    <mergeCell ref="G8:G9"/>
    <mergeCell ref="G11:G12"/>
    <mergeCell ref="L11:L12"/>
    <mergeCell ref="J36:J37"/>
    <mergeCell ref="K25:K26"/>
    <mergeCell ref="M8:M9"/>
    <mergeCell ref="M15:M16"/>
    <mergeCell ref="M22:M23"/>
    <mergeCell ref="M29:M30"/>
    <mergeCell ref="M36:M37"/>
    <mergeCell ref="I43:I44"/>
    <mergeCell ref="L53:L54"/>
    <mergeCell ref="P29:P30"/>
    <mergeCell ref="M31:P33"/>
    <mergeCell ref="Y5:Y6"/>
    <mergeCell ref="G22:G23"/>
    <mergeCell ref="H39:H40"/>
    <mergeCell ref="I39:I40"/>
    <mergeCell ref="J39:J40"/>
    <mergeCell ref="K39:K40"/>
    <mergeCell ref="N50:N51"/>
    <mergeCell ref="Q5:Q6"/>
    <mergeCell ref="Q51:Z54"/>
    <mergeCell ref="N43:N44"/>
    <mergeCell ref="P43:P44"/>
    <mergeCell ref="Z5:Z6"/>
    <mergeCell ref="V5:V6"/>
    <mergeCell ref="T5:T6"/>
    <mergeCell ref="S5:S6"/>
    <mergeCell ref="L39:L40"/>
    <mergeCell ref="G36:G37"/>
    <mergeCell ref="J6:K6"/>
    <mergeCell ref="J15:J16"/>
    <mergeCell ref="K8:K9"/>
    <mergeCell ref="Q9:Z12"/>
    <mergeCell ref="K36:K37"/>
    <mergeCell ref="Q16:Z19"/>
    <mergeCell ref="F5:G5"/>
    <mergeCell ref="W5:W6"/>
    <mergeCell ref="L43:L44"/>
    <mergeCell ref="L25:L26"/>
    <mergeCell ref="U5:U6"/>
    <mergeCell ref="E25:F25"/>
    <mergeCell ref="C15:C19"/>
    <mergeCell ref="P50:P51"/>
    <mergeCell ref="K78:K79"/>
    <mergeCell ref="M45:P47"/>
    <mergeCell ref="G71:G72"/>
    <mergeCell ref="G67:G68"/>
    <mergeCell ref="K67:K68"/>
    <mergeCell ref="L71:L72"/>
    <mergeCell ref="I71:I72"/>
    <mergeCell ref="J64:J65"/>
    <mergeCell ref="K71:K72"/>
    <mergeCell ref="L67:L68"/>
    <mergeCell ref="K53:K54"/>
    <mergeCell ref="K60:K61"/>
    <mergeCell ref="G78:G79"/>
    <mergeCell ref="H78:H79"/>
    <mergeCell ref="L78:L79"/>
    <mergeCell ref="G15:G16"/>
    <mergeCell ref="H15:H16"/>
    <mergeCell ref="I15:I16"/>
    <mergeCell ref="E18:F18"/>
    <mergeCell ref="M38:P40"/>
    <mergeCell ref="H50:H51"/>
    <mergeCell ref="L36:L37"/>
    <mergeCell ref="L15:L16"/>
    <mergeCell ref="L22:L23"/>
    <mergeCell ref="L29:L30"/>
    <mergeCell ref="H43:H44"/>
    <mergeCell ref="N36:N37"/>
    <mergeCell ref="P36:P37"/>
    <mergeCell ref="C22:C26"/>
    <mergeCell ref="Q400:Z400"/>
    <mergeCell ref="J211:J212"/>
    <mergeCell ref="J53:J54"/>
    <mergeCell ref="E242:F242"/>
    <mergeCell ref="E32:F32"/>
    <mergeCell ref="H106:H107"/>
    <mergeCell ref="E221:F221"/>
    <mergeCell ref="E228:F228"/>
    <mergeCell ref="G239:G240"/>
    <mergeCell ref="H239:H240"/>
    <mergeCell ref="K235:K236"/>
    <mergeCell ref="L235:L236"/>
    <mergeCell ref="G214:G215"/>
    <mergeCell ref="G99:G100"/>
    <mergeCell ref="H99:H100"/>
    <mergeCell ref="I99:I100"/>
    <mergeCell ref="J235:J236"/>
    <mergeCell ref="L204:L205"/>
    <mergeCell ref="J151:J152"/>
    <mergeCell ref="L239:L240"/>
    <mergeCell ref="L232:L233"/>
    <mergeCell ref="H46:H47"/>
    <mergeCell ref="I67:I68"/>
    <mergeCell ref="J67:J68"/>
    <mergeCell ref="G92:G93"/>
    <mergeCell ref="L50:L51"/>
    <mergeCell ref="A48:P48"/>
    <mergeCell ref="H214:H215"/>
    <mergeCell ref="K232:K233"/>
    <mergeCell ref="K211:K212"/>
    <mergeCell ref="B239:B243"/>
    <mergeCell ref="G242:G243"/>
    <mergeCell ref="C409:I409"/>
    <mergeCell ref="L1:P1"/>
    <mergeCell ref="L4:P4"/>
    <mergeCell ref="J225:J226"/>
    <mergeCell ref="L228:L229"/>
    <mergeCell ref="L225:L226"/>
    <mergeCell ref="K225:K226"/>
    <mergeCell ref="L214:L215"/>
    <mergeCell ref="J218:J219"/>
    <mergeCell ref="L176:L177"/>
    <mergeCell ref="E39:F39"/>
    <mergeCell ref="K64:K65"/>
    <mergeCell ref="C406:I406"/>
    <mergeCell ref="C407:I407"/>
    <mergeCell ref="C408:I408"/>
    <mergeCell ref="G39:G40"/>
    <mergeCell ref="M10:P12"/>
    <mergeCell ref="N15:N16"/>
    <mergeCell ref="P15:P16"/>
    <mergeCell ref="K15:K16"/>
    <mergeCell ref="G18:G19"/>
    <mergeCell ref="H18:H19"/>
    <mergeCell ref="I18:I19"/>
    <mergeCell ref="C85:C89"/>
    <mergeCell ref="J95:J96"/>
    <mergeCell ref="J18:J19"/>
    <mergeCell ref="K18:K19"/>
    <mergeCell ref="I32:I33"/>
    <mergeCell ref="J32:J33"/>
    <mergeCell ref="K32:K33"/>
    <mergeCell ref="G43:G44"/>
    <mergeCell ref="C404:I404"/>
    <mergeCell ref="C405:I405"/>
    <mergeCell ref="E318:F318"/>
    <mergeCell ref="M396:P398"/>
    <mergeCell ref="P394:P395"/>
    <mergeCell ref="M394:M395"/>
    <mergeCell ref="N394:N395"/>
    <mergeCell ref="I239:I240"/>
    <mergeCell ref="B225:B229"/>
    <mergeCell ref="C225:C229"/>
    <mergeCell ref="G225:G226"/>
    <mergeCell ref="H225:H226"/>
    <mergeCell ref="I225:I226"/>
    <mergeCell ref="E235:F235"/>
    <mergeCell ref="B218:B222"/>
    <mergeCell ref="I218:I219"/>
    <mergeCell ref="J228:J229"/>
    <mergeCell ref="C253:C257"/>
    <mergeCell ref="H253:H254"/>
    <mergeCell ref="I253:I254"/>
    <mergeCell ref="J253:J254"/>
    <mergeCell ref="K253:K254"/>
    <mergeCell ref="L253:L254"/>
    <mergeCell ref="J242:J243"/>
    <mergeCell ref="K242:K243"/>
    <mergeCell ref="C218:C222"/>
    <mergeCell ref="G221:G222"/>
    <mergeCell ref="H221:H222"/>
    <mergeCell ref="I221:I222"/>
    <mergeCell ref="E256:F256"/>
    <mergeCell ref="G256:G257"/>
    <mergeCell ref="H256:H257"/>
    <mergeCell ref="C239:C243"/>
    <mergeCell ref="M220:P222"/>
    <mergeCell ref="J221:J222"/>
    <mergeCell ref="L221:L222"/>
    <mergeCell ref="G218:G219"/>
    <mergeCell ref="H218:H219"/>
    <mergeCell ref="K218:K219"/>
    <mergeCell ref="K221:K222"/>
    <mergeCell ref="D402:K402"/>
    <mergeCell ref="C403:I403"/>
    <mergeCell ref="B85:B89"/>
    <mergeCell ref="B211:B215"/>
    <mergeCell ref="C211:C215"/>
    <mergeCell ref="G211:G212"/>
    <mergeCell ref="B183:B187"/>
    <mergeCell ref="J179:J180"/>
    <mergeCell ref="J183:J184"/>
    <mergeCell ref="K183:K184"/>
    <mergeCell ref="I197:I198"/>
    <mergeCell ref="J197:J198"/>
    <mergeCell ref="K197:K198"/>
    <mergeCell ref="G204:G205"/>
    <mergeCell ref="H204:H205"/>
    <mergeCell ref="I204:I205"/>
    <mergeCell ref="J204:J205"/>
    <mergeCell ref="B113:B117"/>
    <mergeCell ref="I109:I110"/>
    <mergeCell ref="B232:B236"/>
    <mergeCell ref="A399:P399"/>
    <mergeCell ref="H85:H86"/>
    <mergeCell ref="I85:I86"/>
    <mergeCell ref="J85:J86"/>
    <mergeCell ref="G88:G89"/>
    <mergeCell ref="AA1:AA2"/>
    <mergeCell ref="AB1:AB2"/>
    <mergeCell ref="AC1:AC2"/>
    <mergeCell ref="Q289:Z292"/>
    <mergeCell ref="Q296:Z299"/>
    <mergeCell ref="Q318:Z321"/>
    <mergeCell ref="Q325:Z328"/>
    <mergeCell ref="Q332:Z335"/>
    <mergeCell ref="Q339:Z342"/>
    <mergeCell ref="Q346:Z349"/>
    <mergeCell ref="Q353:Z356"/>
    <mergeCell ref="Q359:Z362"/>
    <mergeCell ref="Q132:Z132"/>
    <mergeCell ref="G95:G96"/>
    <mergeCell ref="H95:H96"/>
    <mergeCell ref="J99:J100"/>
    <mergeCell ref="K99:K100"/>
    <mergeCell ref="G102:G103"/>
    <mergeCell ref="L81:L82"/>
    <mergeCell ref="L242:L243"/>
    <mergeCell ref="G186:G187"/>
    <mergeCell ref="H186:H187"/>
    <mergeCell ref="I186:I187"/>
    <mergeCell ref="J239:J240"/>
    <mergeCell ref="K239:K240"/>
    <mergeCell ref="J232:J233"/>
    <mergeCell ref="H211:H212"/>
    <mergeCell ref="I211:I212"/>
    <mergeCell ref="H102:H103"/>
    <mergeCell ref="I102:I103"/>
    <mergeCell ref="Q4:Z4"/>
    <mergeCell ref="Q3:Z3"/>
    <mergeCell ref="Q399:Z399"/>
    <mergeCell ref="A1:A2"/>
    <mergeCell ref="B1:B2"/>
    <mergeCell ref="E1:E2"/>
    <mergeCell ref="F1:F2"/>
    <mergeCell ref="G1:G2"/>
    <mergeCell ref="H1:H2"/>
    <mergeCell ref="I1:I2"/>
    <mergeCell ref="J1:J2"/>
    <mergeCell ref="K1:K2"/>
    <mergeCell ref="A6:F6"/>
    <mergeCell ref="E79:F79"/>
    <mergeCell ref="E86:F86"/>
    <mergeCell ref="J214:J215"/>
    <mergeCell ref="K214:K215"/>
    <mergeCell ref="C99:C103"/>
    <mergeCell ref="A90:P90"/>
    <mergeCell ref="A132:P132"/>
    <mergeCell ref="G81:G82"/>
    <mergeCell ref="B99:B103"/>
    <mergeCell ref="B15:B19"/>
    <mergeCell ref="B36:B40"/>
    <mergeCell ref="C36:C40"/>
    <mergeCell ref="A5:E5"/>
    <mergeCell ref="B8:B12"/>
    <mergeCell ref="H8:H9"/>
    <mergeCell ref="I8:I9"/>
    <mergeCell ref="C50:C54"/>
    <mergeCell ref="B43:B47"/>
    <mergeCell ref="C43:C47"/>
    <mergeCell ref="H242:H243"/>
    <mergeCell ref="I242:I243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8"/>
  <sheetViews>
    <sheetView zoomScaleNormal="100" workbookViewId="0">
      <pane ySplit="1" topLeftCell="A2" activePane="bottomLeft" state="frozenSplit"/>
      <selection activeCell="N430" sqref="N430"/>
      <selection pane="bottomLeft" activeCell="Q43" sqref="Q43"/>
    </sheetView>
  </sheetViews>
  <sheetFormatPr defaultColWidth="8.85546875" defaultRowHeight="18.75" x14ac:dyDescent="0.3"/>
  <cols>
    <col min="1" max="1" width="8.85546875" style="4"/>
    <col min="2" max="2" width="8.85546875" style="3"/>
    <col min="3" max="3" width="8.85546875" style="180"/>
    <col min="4" max="4" width="13.140625" style="183" bestFit="1" customWidth="1"/>
    <col min="5" max="5" width="22.28515625" style="69" customWidth="1"/>
    <col min="6" max="6" width="14.140625" style="5" customWidth="1"/>
    <col min="7" max="7" width="13.85546875" style="5" customWidth="1"/>
    <col min="8" max="8" width="8.85546875" style="4"/>
    <col min="9" max="9" width="5.28515625" style="4" customWidth="1"/>
    <col min="10" max="10" width="5.5703125" style="4" customWidth="1"/>
    <col min="11" max="11" width="7.28515625" style="4" customWidth="1"/>
    <col min="12" max="12" width="6.5703125" style="4" customWidth="1"/>
    <col min="13" max="15" width="8.85546875" style="4"/>
    <col min="16" max="16" width="8.85546875" style="168"/>
    <col min="17" max="17" width="8.85546875" style="171"/>
    <col min="18" max="16384" width="8.85546875" style="4"/>
  </cols>
  <sheetData>
    <row r="1" spans="1:17" ht="24.6" thickBot="1" x14ac:dyDescent="0.35">
      <c r="A1" s="70"/>
      <c r="B1" s="71" t="s">
        <v>32</v>
      </c>
      <c r="C1" s="177" t="s">
        <v>33</v>
      </c>
      <c r="D1" s="178" t="s">
        <v>34</v>
      </c>
      <c r="E1" s="174" t="s">
        <v>12</v>
      </c>
      <c r="F1" s="174" t="s">
        <v>35</v>
      </c>
      <c r="G1" s="174" t="s">
        <v>36</v>
      </c>
      <c r="H1" s="174" t="s">
        <v>13</v>
      </c>
      <c r="I1" s="174" t="s">
        <v>37</v>
      </c>
      <c r="J1" s="71" t="s">
        <v>38</v>
      </c>
      <c r="K1" s="71" t="s">
        <v>39</v>
      </c>
      <c r="L1" s="71" t="s">
        <v>40</v>
      </c>
      <c r="M1" s="71" t="s">
        <v>41</v>
      </c>
      <c r="N1" s="71" t="s">
        <v>42</v>
      </c>
      <c r="O1" s="71"/>
      <c r="P1" s="165" t="s">
        <v>31</v>
      </c>
      <c r="Q1" s="169" t="s">
        <v>352</v>
      </c>
    </row>
    <row r="2" spans="1:17" ht="30" x14ac:dyDescent="0.25">
      <c r="A2" s="162" t="s">
        <v>71</v>
      </c>
      <c r="B2" s="162" t="s">
        <v>292</v>
      </c>
      <c r="C2" s="184" t="s">
        <v>302</v>
      </c>
      <c r="D2" s="181" t="s">
        <v>303</v>
      </c>
      <c r="E2" s="175" t="s">
        <v>304</v>
      </c>
      <c r="F2" s="176" t="s">
        <v>305</v>
      </c>
      <c r="G2" s="176" t="s">
        <v>291</v>
      </c>
      <c r="H2" s="163" t="s">
        <v>77</v>
      </c>
      <c r="I2" s="163" t="s">
        <v>78</v>
      </c>
      <c r="J2" s="163" t="s">
        <v>92</v>
      </c>
      <c r="K2" s="163" t="s">
        <v>80</v>
      </c>
      <c r="L2" s="163" t="s">
        <v>81</v>
      </c>
      <c r="M2" s="162" t="s">
        <v>82</v>
      </c>
      <c r="N2" s="162" t="s">
        <v>83</v>
      </c>
      <c r="O2" s="163" t="s">
        <v>84</v>
      </c>
      <c r="P2" s="166" t="s">
        <v>0</v>
      </c>
      <c r="Q2" s="170">
        <v>1</v>
      </c>
    </row>
    <row r="3" spans="1:17" ht="30" x14ac:dyDescent="0.25">
      <c r="A3" s="162" t="s">
        <v>71</v>
      </c>
      <c r="B3" s="162" t="s">
        <v>112</v>
      </c>
      <c r="C3" s="184" t="s">
        <v>275</v>
      </c>
      <c r="D3" s="181" t="s">
        <v>276</v>
      </c>
      <c r="E3" s="175" t="s">
        <v>277</v>
      </c>
      <c r="F3" s="176" t="s">
        <v>278</v>
      </c>
      <c r="G3" s="176" t="s">
        <v>279</v>
      </c>
      <c r="H3" s="163" t="s">
        <v>280</v>
      </c>
      <c r="I3" s="163" t="s">
        <v>78</v>
      </c>
      <c r="J3" s="163" t="s">
        <v>92</v>
      </c>
      <c r="K3" s="163" t="s">
        <v>80</v>
      </c>
      <c r="L3" s="163" t="s">
        <v>81</v>
      </c>
      <c r="M3" s="162" t="s">
        <v>82</v>
      </c>
      <c r="N3" s="162" t="s">
        <v>83</v>
      </c>
      <c r="O3" s="163" t="s">
        <v>84</v>
      </c>
      <c r="P3" s="166" t="s">
        <v>0</v>
      </c>
      <c r="Q3" s="170">
        <v>2</v>
      </c>
    </row>
    <row r="4" spans="1:17" ht="30" x14ac:dyDescent="0.25">
      <c r="A4" s="162" t="s">
        <v>71</v>
      </c>
      <c r="B4" s="162" t="s">
        <v>281</v>
      </c>
      <c r="C4" s="184" t="s">
        <v>298</v>
      </c>
      <c r="D4" s="181" t="s">
        <v>299</v>
      </c>
      <c r="E4" s="175" t="s">
        <v>300</v>
      </c>
      <c r="F4" s="176" t="s">
        <v>296</v>
      </c>
      <c r="G4" s="176" t="s">
        <v>301</v>
      </c>
      <c r="H4" s="163" t="s">
        <v>77</v>
      </c>
      <c r="I4" s="163" t="s">
        <v>78</v>
      </c>
      <c r="J4" s="164" t="s">
        <v>79</v>
      </c>
      <c r="K4" s="163" t="s">
        <v>80</v>
      </c>
      <c r="L4" s="163" t="s">
        <v>81</v>
      </c>
      <c r="M4" s="162" t="s">
        <v>82</v>
      </c>
      <c r="N4" s="162" t="s">
        <v>83</v>
      </c>
      <c r="O4" s="163" t="s">
        <v>84</v>
      </c>
      <c r="P4" s="166" t="s">
        <v>0</v>
      </c>
      <c r="Q4" s="170">
        <v>3</v>
      </c>
    </row>
    <row r="5" spans="1:17" ht="30" x14ac:dyDescent="0.25">
      <c r="A5" s="162" t="s">
        <v>71</v>
      </c>
      <c r="B5" s="162" t="s">
        <v>292</v>
      </c>
      <c r="C5" s="184" t="s">
        <v>293</v>
      </c>
      <c r="D5" s="181" t="s">
        <v>294</v>
      </c>
      <c r="E5" s="175" t="s">
        <v>295</v>
      </c>
      <c r="F5" s="176" t="s">
        <v>296</v>
      </c>
      <c r="G5" s="176" t="s">
        <v>297</v>
      </c>
      <c r="H5" s="163" t="s">
        <v>77</v>
      </c>
      <c r="I5" s="163" t="s">
        <v>78</v>
      </c>
      <c r="J5" s="163" t="s">
        <v>92</v>
      </c>
      <c r="K5" s="163" t="s">
        <v>80</v>
      </c>
      <c r="L5" s="163" t="s">
        <v>81</v>
      </c>
      <c r="M5" s="162" t="s">
        <v>82</v>
      </c>
      <c r="N5" s="162" t="s">
        <v>83</v>
      </c>
      <c r="O5" s="163" t="s">
        <v>84</v>
      </c>
      <c r="P5" s="166" t="s">
        <v>0</v>
      </c>
      <c r="Q5" s="170">
        <v>4</v>
      </c>
    </row>
    <row r="6" spans="1:17" ht="30" x14ac:dyDescent="0.25">
      <c r="A6" s="162" t="s">
        <v>71</v>
      </c>
      <c r="B6" s="162" t="s">
        <v>112</v>
      </c>
      <c r="C6" s="184" t="s">
        <v>287</v>
      </c>
      <c r="D6" s="181" t="s">
        <v>288</v>
      </c>
      <c r="E6" s="175" t="s">
        <v>289</v>
      </c>
      <c r="F6" s="176" t="s">
        <v>290</v>
      </c>
      <c r="G6" s="176" t="s">
        <v>291</v>
      </c>
      <c r="H6" s="163" t="s">
        <v>77</v>
      </c>
      <c r="I6" s="163" t="s">
        <v>78</v>
      </c>
      <c r="J6" s="163" t="s">
        <v>92</v>
      </c>
      <c r="K6" s="163" t="s">
        <v>80</v>
      </c>
      <c r="L6" s="163" t="s">
        <v>81</v>
      </c>
      <c r="M6" s="162" t="s">
        <v>82</v>
      </c>
      <c r="N6" s="162" t="s">
        <v>83</v>
      </c>
      <c r="O6" s="163" t="s">
        <v>84</v>
      </c>
      <c r="P6" s="166" t="s">
        <v>0</v>
      </c>
      <c r="Q6" s="170">
        <v>5</v>
      </c>
    </row>
    <row r="7" spans="1:17" ht="30" x14ac:dyDescent="0.25">
      <c r="A7" s="162" t="s">
        <v>71</v>
      </c>
      <c r="B7" s="162" t="s">
        <v>112</v>
      </c>
      <c r="C7" s="184" t="s">
        <v>306</v>
      </c>
      <c r="D7" s="181" t="s">
        <v>307</v>
      </c>
      <c r="E7" s="175" t="s">
        <v>308</v>
      </c>
      <c r="F7" s="176" t="s">
        <v>309</v>
      </c>
      <c r="G7" s="176" t="s">
        <v>310</v>
      </c>
      <c r="H7" s="163" t="s">
        <v>77</v>
      </c>
      <c r="I7" s="163" t="s">
        <v>78</v>
      </c>
      <c r="J7" s="163" t="s">
        <v>92</v>
      </c>
      <c r="K7" s="163" t="s">
        <v>80</v>
      </c>
      <c r="L7" s="163" t="s">
        <v>81</v>
      </c>
      <c r="M7" s="162" t="s">
        <v>82</v>
      </c>
      <c r="N7" s="162" t="s">
        <v>83</v>
      </c>
      <c r="O7" s="163" t="s">
        <v>84</v>
      </c>
      <c r="P7" s="166"/>
      <c r="Q7" s="170">
        <v>6</v>
      </c>
    </row>
    <row r="8" spans="1:17" ht="30" x14ac:dyDescent="0.25">
      <c r="A8" s="162" t="s">
        <v>71</v>
      </c>
      <c r="B8" s="162" t="s">
        <v>281</v>
      </c>
      <c r="C8" s="184" t="s">
        <v>282</v>
      </c>
      <c r="D8" s="181" t="s">
        <v>283</v>
      </c>
      <c r="E8" s="175" t="s">
        <v>284</v>
      </c>
      <c r="F8" s="176" t="s">
        <v>285</v>
      </c>
      <c r="G8" s="176" t="s">
        <v>143</v>
      </c>
      <c r="H8" s="163" t="s">
        <v>286</v>
      </c>
      <c r="I8" s="163" t="s">
        <v>78</v>
      </c>
      <c r="J8" s="164" t="s">
        <v>79</v>
      </c>
      <c r="K8" s="163" t="s">
        <v>80</v>
      </c>
      <c r="L8" s="163" t="s">
        <v>81</v>
      </c>
      <c r="M8" s="162" t="s">
        <v>82</v>
      </c>
      <c r="N8" s="162" t="s">
        <v>93</v>
      </c>
      <c r="O8" s="163"/>
      <c r="P8" s="166"/>
      <c r="Q8" s="170">
        <v>7</v>
      </c>
    </row>
    <row r="9" spans="1:17" ht="30" x14ac:dyDescent="0.25">
      <c r="A9" s="162" t="s">
        <v>71</v>
      </c>
      <c r="B9" s="162" t="s">
        <v>139</v>
      </c>
      <c r="C9" s="184" t="s">
        <v>270</v>
      </c>
      <c r="D9" s="181" t="s">
        <v>271</v>
      </c>
      <c r="E9" s="175" t="s">
        <v>272</v>
      </c>
      <c r="F9" s="176" t="s">
        <v>273</v>
      </c>
      <c r="G9" s="176" t="s">
        <v>274</v>
      </c>
      <c r="H9" s="163" t="s">
        <v>77</v>
      </c>
      <c r="I9" s="163" t="s">
        <v>78</v>
      </c>
      <c r="J9" s="163" t="s">
        <v>92</v>
      </c>
      <c r="K9" s="163" t="s">
        <v>80</v>
      </c>
      <c r="L9" s="163" t="s">
        <v>81</v>
      </c>
      <c r="M9" s="162" t="s">
        <v>82</v>
      </c>
      <c r="N9" s="162" t="s">
        <v>83</v>
      </c>
      <c r="O9" s="163" t="s">
        <v>84</v>
      </c>
      <c r="P9" s="166"/>
      <c r="Q9" s="170">
        <v>8</v>
      </c>
    </row>
    <row r="10" spans="1:17" ht="30" x14ac:dyDescent="0.25">
      <c r="A10" s="162" t="s">
        <v>71</v>
      </c>
      <c r="B10" s="162" t="s">
        <v>139</v>
      </c>
      <c r="C10" s="184" t="s">
        <v>155</v>
      </c>
      <c r="D10" s="181" t="s">
        <v>156</v>
      </c>
      <c r="E10" s="175" t="s">
        <v>353</v>
      </c>
      <c r="F10" s="176" t="s">
        <v>157</v>
      </c>
      <c r="G10" s="176" t="s">
        <v>158</v>
      </c>
      <c r="H10" s="163" t="s">
        <v>77</v>
      </c>
      <c r="I10" s="163" t="s">
        <v>78</v>
      </c>
      <c r="J10" s="163" t="s">
        <v>92</v>
      </c>
      <c r="K10" s="163" t="s">
        <v>80</v>
      </c>
      <c r="L10" s="163" t="s">
        <v>81</v>
      </c>
      <c r="M10" s="162" t="s">
        <v>82</v>
      </c>
      <c r="N10" s="162" t="s">
        <v>83</v>
      </c>
      <c r="O10" s="163" t="s">
        <v>84</v>
      </c>
      <c r="P10" s="166"/>
      <c r="Q10" s="170">
        <v>9</v>
      </c>
    </row>
    <row r="11" spans="1:17" ht="30" x14ac:dyDescent="0.25">
      <c r="A11" s="162" t="s">
        <v>71</v>
      </c>
      <c r="B11" s="162" t="s">
        <v>112</v>
      </c>
      <c r="C11" s="184"/>
      <c r="D11" s="181" t="s">
        <v>335</v>
      </c>
      <c r="E11" s="175" t="s">
        <v>336</v>
      </c>
      <c r="F11" s="176" t="s">
        <v>337</v>
      </c>
      <c r="G11" s="176" t="s">
        <v>338</v>
      </c>
      <c r="H11" s="163" t="s">
        <v>77</v>
      </c>
      <c r="I11" s="163" t="s">
        <v>91</v>
      </c>
      <c r="J11" s="163" t="s">
        <v>92</v>
      </c>
      <c r="K11" s="163" t="s">
        <v>80</v>
      </c>
      <c r="L11" s="163" t="s">
        <v>81</v>
      </c>
      <c r="M11" s="162" t="s">
        <v>82</v>
      </c>
      <c r="N11" s="162" t="s">
        <v>83</v>
      </c>
      <c r="O11" s="163"/>
      <c r="P11" s="166"/>
      <c r="Q11" s="170">
        <v>10</v>
      </c>
    </row>
    <row r="12" spans="1:17" ht="30" x14ac:dyDescent="0.25">
      <c r="A12" s="162" t="s">
        <v>71</v>
      </c>
      <c r="B12" s="162" t="s">
        <v>117</v>
      </c>
      <c r="C12" s="184"/>
      <c r="D12" s="181" t="s">
        <v>330</v>
      </c>
      <c r="E12" s="175" t="s">
        <v>331</v>
      </c>
      <c r="F12" s="176" t="s">
        <v>332</v>
      </c>
      <c r="G12" s="176" t="s">
        <v>333</v>
      </c>
      <c r="H12" s="163" t="s">
        <v>77</v>
      </c>
      <c r="I12" s="163" t="s">
        <v>91</v>
      </c>
      <c r="J12" s="164" t="s">
        <v>79</v>
      </c>
      <c r="K12" s="163" t="s">
        <v>80</v>
      </c>
      <c r="L12" s="163" t="s">
        <v>81</v>
      </c>
      <c r="M12" s="162" t="s">
        <v>82</v>
      </c>
      <c r="N12" s="162" t="s">
        <v>83</v>
      </c>
      <c r="O12" s="163" t="s">
        <v>334</v>
      </c>
      <c r="P12" s="166"/>
      <c r="Q12" s="170">
        <v>11</v>
      </c>
    </row>
    <row r="13" spans="1:17" ht="30" x14ac:dyDescent="0.25">
      <c r="A13" s="162" t="s">
        <v>71</v>
      </c>
      <c r="B13" s="162" t="s">
        <v>112</v>
      </c>
      <c r="C13" s="184" t="s">
        <v>126</v>
      </c>
      <c r="D13" s="181" t="s">
        <v>127</v>
      </c>
      <c r="E13" s="175" t="s">
        <v>355</v>
      </c>
      <c r="F13" s="176" t="s">
        <v>128</v>
      </c>
      <c r="G13" s="176" t="s">
        <v>129</v>
      </c>
      <c r="H13" s="163" t="s">
        <v>77</v>
      </c>
      <c r="I13" s="163" t="s">
        <v>78</v>
      </c>
      <c r="J13" s="163" t="s">
        <v>92</v>
      </c>
      <c r="K13" s="163" t="s">
        <v>80</v>
      </c>
      <c r="L13" s="163" t="s">
        <v>81</v>
      </c>
      <c r="M13" s="162" t="s">
        <v>82</v>
      </c>
      <c r="N13" s="162" t="s">
        <v>83</v>
      </c>
      <c r="O13" s="163" t="s">
        <v>84</v>
      </c>
      <c r="P13" s="166"/>
      <c r="Q13" s="170">
        <v>12</v>
      </c>
    </row>
    <row r="14" spans="1:17" ht="30" x14ac:dyDescent="0.25">
      <c r="A14" s="162" t="s">
        <v>71</v>
      </c>
      <c r="B14" s="162" t="s">
        <v>139</v>
      </c>
      <c r="C14" s="184" t="s">
        <v>140</v>
      </c>
      <c r="D14" s="181" t="s">
        <v>141</v>
      </c>
      <c r="E14" s="175" t="s">
        <v>354</v>
      </c>
      <c r="F14" s="176" t="s">
        <v>142</v>
      </c>
      <c r="G14" s="176" t="s">
        <v>143</v>
      </c>
      <c r="H14" s="163" t="s">
        <v>77</v>
      </c>
      <c r="I14" s="163" t="s">
        <v>78</v>
      </c>
      <c r="J14" s="163" t="s">
        <v>92</v>
      </c>
      <c r="K14" s="163" t="s">
        <v>80</v>
      </c>
      <c r="L14" s="163" t="s">
        <v>81</v>
      </c>
      <c r="M14" s="162" t="s">
        <v>82</v>
      </c>
      <c r="N14" s="162" t="s">
        <v>83</v>
      </c>
      <c r="O14" s="163" t="s">
        <v>84</v>
      </c>
      <c r="P14" s="166"/>
      <c r="Q14" s="170">
        <v>13</v>
      </c>
    </row>
    <row r="15" spans="1:17" ht="30" x14ac:dyDescent="0.25">
      <c r="A15" s="162" t="s">
        <v>71</v>
      </c>
      <c r="B15" s="162" t="s">
        <v>72</v>
      </c>
      <c r="C15" s="184" t="s">
        <v>122</v>
      </c>
      <c r="D15" s="181" t="s">
        <v>123</v>
      </c>
      <c r="E15" s="175" t="s">
        <v>356</v>
      </c>
      <c r="F15" s="176" t="s">
        <v>124</v>
      </c>
      <c r="G15" s="176" t="s">
        <v>125</v>
      </c>
      <c r="H15" s="163" t="s">
        <v>77</v>
      </c>
      <c r="I15" s="163" t="s">
        <v>78</v>
      </c>
      <c r="J15" s="164" t="s">
        <v>79</v>
      </c>
      <c r="K15" s="163" t="s">
        <v>80</v>
      </c>
      <c r="L15" s="163" t="s">
        <v>81</v>
      </c>
      <c r="M15" s="162" t="s">
        <v>82</v>
      </c>
      <c r="N15" s="162" t="s">
        <v>83</v>
      </c>
      <c r="O15" s="163" t="s">
        <v>84</v>
      </c>
      <c r="P15" s="166"/>
      <c r="Q15" s="170"/>
    </row>
    <row r="16" spans="1:17" ht="30" x14ac:dyDescent="0.25">
      <c r="A16" s="162" t="s">
        <v>71</v>
      </c>
      <c r="B16" s="162" t="s">
        <v>72</v>
      </c>
      <c r="C16" s="184" t="s">
        <v>73</v>
      </c>
      <c r="D16" s="181" t="s">
        <v>74</v>
      </c>
      <c r="E16" s="175" t="s">
        <v>357</v>
      </c>
      <c r="F16" s="176" t="s">
        <v>75</v>
      </c>
      <c r="G16" s="176" t="s">
        <v>76</v>
      </c>
      <c r="H16" s="163" t="s">
        <v>77</v>
      </c>
      <c r="I16" s="163" t="s">
        <v>78</v>
      </c>
      <c r="J16" s="164" t="s">
        <v>79</v>
      </c>
      <c r="K16" s="163" t="s">
        <v>80</v>
      </c>
      <c r="L16" s="163" t="s">
        <v>81</v>
      </c>
      <c r="M16" s="162" t="s">
        <v>82</v>
      </c>
      <c r="N16" s="162" t="s">
        <v>83</v>
      </c>
      <c r="O16" s="163" t="s">
        <v>84</v>
      </c>
      <c r="P16" s="166"/>
      <c r="Q16" s="170">
        <v>15</v>
      </c>
    </row>
    <row r="17" spans="1:17" ht="30" x14ac:dyDescent="0.25">
      <c r="A17" s="162" t="s">
        <v>71</v>
      </c>
      <c r="B17" s="162" t="s">
        <v>112</v>
      </c>
      <c r="C17" s="184" t="s">
        <v>345</v>
      </c>
      <c r="D17" s="181" t="s">
        <v>346</v>
      </c>
      <c r="E17" s="175" t="s">
        <v>358</v>
      </c>
      <c r="F17" s="176" t="s">
        <v>347</v>
      </c>
      <c r="G17" s="176" t="s">
        <v>158</v>
      </c>
      <c r="H17" s="163" t="s">
        <v>77</v>
      </c>
      <c r="I17" s="163" t="s">
        <v>78</v>
      </c>
      <c r="J17" s="163" t="s">
        <v>92</v>
      </c>
      <c r="K17" s="163" t="s">
        <v>80</v>
      </c>
      <c r="L17" s="163" t="s">
        <v>81</v>
      </c>
      <c r="M17" s="162" t="s">
        <v>82</v>
      </c>
      <c r="N17" s="162" t="s">
        <v>83</v>
      </c>
      <c r="O17" s="163" t="s">
        <v>84</v>
      </c>
      <c r="P17" s="166"/>
      <c r="Q17" s="170">
        <v>16</v>
      </c>
    </row>
    <row r="18" spans="1:17" ht="28.9" customHeight="1" x14ac:dyDescent="0.3">
      <c r="A18" s="162" t="s">
        <v>71</v>
      </c>
      <c r="B18" s="162" t="s">
        <v>112</v>
      </c>
      <c r="C18" s="184" t="s">
        <v>348</v>
      </c>
      <c r="D18" s="181" t="s">
        <v>349</v>
      </c>
      <c r="E18" s="175" t="s">
        <v>359</v>
      </c>
      <c r="F18" s="176" t="s">
        <v>350</v>
      </c>
      <c r="G18" s="176" t="s">
        <v>351</v>
      </c>
      <c r="H18" s="163" t="s">
        <v>77</v>
      </c>
      <c r="I18" s="163" t="s">
        <v>78</v>
      </c>
      <c r="J18" s="163" t="s">
        <v>92</v>
      </c>
      <c r="K18" s="163" t="s">
        <v>80</v>
      </c>
      <c r="L18" s="163" t="s">
        <v>81</v>
      </c>
      <c r="M18" s="162" t="s">
        <v>82</v>
      </c>
      <c r="N18" s="162" t="s">
        <v>83</v>
      </c>
      <c r="O18" s="163" t="s">
        <v>84</v>
      </c>
      <c r="P18" s="172"/>
      <c r="Q18" s="170">
        <v>17</v>
      </c>
    </row>
    <row r="19" spans="1:17" ht="30" x14ac:dyDescent="0.25">
      <c r="A19" s="162" t="s">
        <v>71</v>
      </c>
      <c r="B19" s="162" t="s">
        <v>117</v>
      </c>
      <c r="C19" s="184"/>
      <c r="D19" s="181" t="s">
        <v>326</v>
      </c>
      <c r="E19" s="175" t="s">
        <v>327</v>
      </c>
      <c r="F19" s="176" t="s">
        <v>328</v>
      </c>
      <c r="G19" s="176" t="s">
        <v>329</v>
      </c>
      <c r="H19" s="163" t="s">
        <v>77</v>
      </c>
      <c r="I19" s="163" t="s">
        <v>91</v>
      </c>
      <c r="J19" s="164" t="s">
        <v>79</v>
      </c>
      <c r="K19" s="163" t="s">
        <v>80</v>
      </c>
      <c r="L19" s="163" t="s">
        <v>81</v>
      </c>
      <c r="M19" s="162" t="s">
        <v>82</v>
      </c>
      <c r="N19" s="162" t="s">
        <v>83</v>
      </c>
      <c r="O19" s="163"/>
      <c r="P19" s="166"/>
      <c r="Q19" s="170">
        <v>18</v>
      </c>
    </row>
    <row r="20" spans="1:17" ht="45" x14ac:dyDescent="0.25">
      <c r="A20" s="162" t="s">
        <v>71</v>
      </c>
      <c r="B20" s="162" t="s">
        <v>72</v>
      </c>
      <c r="C20" s="184" t="s">
        <v>339</v>
      </c>
      <c r="D20" s="175" t="s">
        <v>360</v>
      </c>
      <c r="E20" s="175" t="s">
        <v>360</v>
      </c>
      <c r="F20" s="176" t="s">
        <v>340</v>
      </c>
      <c r="G20" s="176" t="s">
        <v>341</v>
      </c>
      <c r="H20" s="163" t="s">
        <v>77</v>
      </c>
      <c r="I20" s="163" t="s">
        <v>78</v>
      </c>
      <c r="J20" s="164" t="s">
        <v>79</v>
      </c>
      <c r="K20" s="163" t="s">
        <v>80</v>
      </c>
      <c r="L20" s="163" t="s">
        <v>81</v>
      </c>
      <c r="M20" s="162" t="s">
        <v>82</v>
      </c>
      <c r="N20" s="162" t="s">
        <v>83</v>
      </c>
      <c r="O20" s="163" t="s">
        <v>84</v>
      </c>
      <c r="P20" s="166"/>
      <c r="Q20" s="170"/>
    </row>
    <row r="21" spans="1:17" ht="30" x14ac:dyDescent="0.25">
      <c r="A21" s="162" t="s">
        <v>71</v>
      </c>
      <c r="B21" s="162" t="s">
        <v>112</v>
      </c>
      <c r="C21" s="184" t="s">
        <v>265</v>
      </c>
      <c r="D21" s="181" t="s">
        <v>266</v>
      </c>
      <c r="E21" s="175" t="s">
        <v>267</v>
      </c>
      <c r="F21" s="176" t="s">
        <v>268</v>
      </c>
      <c r="G21" s="176" t="s">
        <v>269</v>
      </c>
      <c r="H21" s="163" t="s">
        <v>77</v>
      </c>
      <c r="I21" s="163" t="s">
        <v>78</v>
      </c>
      <c r="J21" s="163" t="s">
        <v>92</v>
      </c>
      <c r="K21" s="163" t="s">
        <v>80</v>
      </c>
      <c r="L21" s="163" t="s">
        <v>81</v>
      </c>
      <c r="M21" s="162" t="s">
        <v>82</v>
      </c>
      <c r="N21" s="162" t="s">
        <v>83</v>
      </c>
      <c r="O21" s="163" t="s">
        <v>84</v>
      </c>
      <c r="P21" s="166"/>
      <c r="Q21" s="170"/>
    </row>
    <row r="22" spans="1:17" ht="30" x14ac:dyDescent="0.25">
      <c r="A22" s="162" t="s">
        <v>71</v>
      </c>
      <c r="B22" s="162" t="s">
        <v>112</v>
      </c>
      <c r="C22" s="184" t="s">
        <v>260</v>
      </c>
      <c r="D22" s="181" t="s">
        <v>261</v>
      </c>
      <c r="E22" s="175" t="s">
        <v>262</v>
      </c>
      <c r="F22" s="176" t="s">
        <v>263</v>
      </c>
      <c r="G22" s="176" t="s">
        <v>264</v>
      </c>
      <c r="H22" s="163" t="s">
        <v>77</v>
      </c>
      <c r="I22" s="163" t="s">
        <v>78</v>
      </c>
      <c r="J22" s="163" t="s">
        <v>92</v>
      </c>
      <c r="K22" s="163" t="s">
        <v>80</v>
      </c>
      <c r="L22" s="163" t="s">
        <v>81</v>
      </c>
      <c r="M22" s="162" t="s">
        <v>82</v>
      </c>
      <c r="N22" s="162" t="s">
        <v>83</v>
      </c>
      <c r="O22" s="163" t="s">
        <v>84</v>
      </c>
      <c r="P22" s="166"/>
      <c r="Q22" s="170"/>
    </row>
    <row r="23" spans="1:17" ht="30" x14ac:dyDescent="0.25">
      <c r="A23" s="162" t="s">
        <v>71</v>
      </c>
      <c r="B23" s="162" t="s">
        <v>112</v>
      </c>
      <c r="C23" s="184" t="s">
        <v>255</v>
      </c>
      <c r="D23" s="181" t="s">
        <v>256</v>
      </c>
      <c r="E23" s="175" t="s">
        <v>257</v>
      </c>
      <c r="F23" s="176" t="s">
        <v>258</v>
      </c>
      <c r="G23" s="176" t="s">
        <v>259</v>
      </c>
      <c r="H23" s="163" t="s">
        <v>77</v>
      </c>
      <c r="I23" s="163" t="s">
        <v>78</v>
      </c>
      <c r="J23" s="163" t="s">
        <v>92</v>
      </c>
      <c r="K23" s="163" t="s">
        <v>80</v>
      </c>
      <c r="L23" s="163" t="s">
        <v>81</v>
      </c>
      <c r="M23" s="162" t="s">
        <v>82</v>
      </c>
      <c r="N23" s="162" t="s">
        <v>83</v>
      </c>
      <c r="O23" s="163" t="s">
        <v>84</v>
      </c>
      <c r="P23" s="166"/>
      <c r="Q23" s="170">
        <v>22</v>
      </c>
    </row>
    <row r="24" spans="1:17" ht="30" x14ac:dyDescent="0.25">
      <c r="A24" s="162" t="s">
        <v>71</v>
      </c>
      <c r="B24" s="162" t="s">
        <v>72</v>
      </c>
      <c r="C24" s="184" t="s">
        <v>250</v>
      </c>
      <c r="D24" s="181" t="s">
        <v>251</v>
      </c>
      <c r="E24" s="175" t="s">
        <v>252</v>
      </c>
      <c r="F24" s="176" t="s">
        <v>253</v>
      </c>
      <c r="G24" s="176" t="s">
        <v>254</v>
      </c>
      <c r="H24" s="163" t="s">
        <v>77</v>
      </c>
      <c r="I24" s="163" t="s">
        <v>78</v>
      </c>
      <c r="J24" s="187" t="s">
        <v>79</v>
      </c>
      <c r="K24" s="163" t="s">
        <v>80</v>
      </c>
      <c r="L24" s="163" t="s">
        <v>81</v>
      </c>
      <c r="M24" s="162" t="s">
        <v>82</v>
      </c>
      <c r="N24" s="162" t="s">
        <v>83</v>
      </c>
      <c r="O24" s="163" t="s">
        <v>84</v>
      </c>
      <c r="P24" s="166"/>
      <c r="Q24" s="170">
        <v>23</v>
      </c>
    </row>
    <row r="25" spans="1:17" ht="30" x14ac:dyDescent="0.25">
      <c r="A25" s="162" t="s">
        <v>71</v>
      </c>
      <c r="B25" s="162" t="s">
        <v>72</v>
      </c>
      <c r="C25" s="184" t="s">
        <v>245</v>
      </c>
      <c r="D25" s="181" t="s">
        <v>246</v>
      </c>
      <c r="E25" s="175" t="s">
        <v>247</v>
      </c>
      <c r="F25" s="176" t="s">
        <v>248</v>
      </c>
      <c r="G25" s="176" t="s">
        <v>249</v>
      </c>
      <c r="H25" s="163" t="s">
        <v>77</v>
      </c>
      <c r="I25" s="163" t="s">
        <v>78</v>
      </c>
      <c r="J25" s="164" t="s">
        <v>79</v>
      </c>
      <c r="K25" s="163" t="s">
        <v>80</v>
      </c>
      <c r="L25" s="163" t="s">
        <v>81</v>
      </c>
      <c r="M25" s="162" t="s">
        <v>82</v>
      </c>
      <c r="N25" s="162" t="s">
        <v>83</v>
      </c>
      <c r="O25" s="163" t="s">
        <v>84</v>
      </c>
      <c r="P25" s="166"/>
      <c r="Q25" s="170">
        <v>24</v>
      </c>
    </row>
    <row r="26" spans="1:17" ht="30" x14ac:dyDescent="0.25">
      <c r="A26" s="162" t="s">
        <v>71</v>
      </c>
      <c r="B26" s="162" t="s">
        <v>117</v>
      </c>
      <c r="C26" s="184"/>
      <c r="D26" s="181" t="s">
        <v>130</v>
      </c>
      <c r="E26" s="175" t="s">
        <v>131</v>
      </c>
      <c r="F26" s="176" t="s">
        <v>132</v>
      </c>
      <c r="G26" s="176" t="s">
        <v>133</v>
      </c>
      <c r="H26" s="163" t="s">
        <v>77</v>
      </c>
      <c r="I26" s="163" t="s">
        <v>91</v>
      </c>
      <c r="J26" s="164" t="s">
        <v>79</v>
      </c>
      <c r="K26" s="163" t="s">
        <v>80</v>
      </c>
      <c r="L26" s="163" t="s">
        <v>81</v>
      </c>
      <c r="M26" s="162" t="s">
        <v>82</v>
      </c>
      <c r="N26" s="162" t="s">
        <v>83</v>
      </c>
      <c r="O26" s="163"/>
      <c r="P26" s="166"/>
      <c r="Q26" s="170">
        <v>25</v>
      </c>
    </row>
    <row r="27" spans="1:17" ht="30" x14ac:dyDescent="0.25">
      <c r="A27" s="162" t="s">
        <v>71</v>
      </c>
      <c r="B27" s="162" t="s">
        <v>72</v>
      </c>
      <c r="C27" s="184" t="s">
        <v>241</v>
      </c>
      <c r="D27" s="181" t="s">
        <v>242</v>
      </c>
      <c r="E27" s="175" t="s">
        <v>243</v>
      </c>
      <c r="F27" s="176" t="s">
        <v>229</v>
      </c>
      <c r="G27" s="176" t="s">
        <v>244</v>
      </c>
      <c r="H27" s="163" t="s">
        <v>77</v>
      </c>
      <c r="I27" s="163" t="s">
        <v>78</v>
      </c>
      <c r="J27" s="164" t="s">
        <v>79</v>
      </c>
      <c r="K27" s="163" t="s">
        <v>80</v>
      </c>
      <c r="L27" s="163" t="s">
        <v>81</v>
      </c>
      <c r="M27" s="162" t="s">
        <v>82</v>
      </c>
      <c r="N27" s="162" t="s">
        <v>83</v>
      </c>
      <c r="O27" s="163" t="s">
        <v>84</v>
      </c>
      <c r="P27" s="166"/>
      <c r="Q27" s="170"/>
    </row>
    <row r="28" spans="1:17" ht="30" x14ac:dyDescent="0.25">
      <c r="A28" s="162" t="s">
        <v>71</v>
      </c>
      <c r="B28" s="162" t="s">
        <v>72</v>
      </c>
      <c r="C28" s="184" t="s">
        <v>236</v>
      </c>
      <c r="D28" s="181" t="s">
        <v>237</v>
      </c>
      <c r="E28" s="175" t="s">
        <v>238</v>
      </c>
      <c r="F28" s="176" t="s">
        <v>239</v>
      </c>
      <c r="G28" s="176" t="s">
        <v>240</v>
      </c>
      <c r="H28" s="163" t="s">
        <v>77</v>
      </c>
      <c r="I28" s="163" t="s">
        <v>78</v>
      </c>
      <c r="J28" s="164" t="s">
        <v>79</v>
      </c>
      <c r="K28" s="163" t="s">
        <v>80</v>
      </c>
      <c r="L28" s="163" t="s">
        <v>81</v>
      </c>
      <c r="M28" s="162" t="s">
        <v>82</v>
      </c>
      <c r="N28" s="162" t="s">
        <v>83</v>
      </c>
      <c r="O28" s="163" t="s">
        <v>84</v>
      </c>
      <c r="P28" s="166"/>
      <c r="Q28" s="170"/>
    </row>
    <row r="29" spans="1:17" ht="30" x14ac:dyDescent="0.25">
      <c r="A29" s="162" t="s">
        <v>71</v>
      </c>
      <c r="B29" s="162" t="s">
        <v>72</v>
      </c>
      <c r="C29" s="184" t="s">
        <v>231</v>
      </c>
      <c r="D29" s="181" t="s">
        <v>232</v>
      </c>
      <c r="E29" s="175" t="s">
        <v>233</v>
      </c>
      <c r="F29" s="176" t="s">
        <v>234</v>
      </c>
      <c r="G29" s="176" t="s">
        <v>235</v>
      </c>
      <c r="H29" s="163" t="s">
        <v>77</v>
      </c>
      <c r="I29" s="163" t="s">
        <v>78</v>
      </c>
      <c r="J29" s="164" t="s">
        <v>79</v>
      </c>
      <c r="K29" s="163" t="s">
        <v>80</v>
      </c>
      <c r="L29" s="163" t="s">
        <v>81</v>
      </c>
      <c r="M29" s="162" t="s">
        <v>82</v>
      </c>
      <c r="N29" s="162" t="s">
        <v>83</v>
      </c>
      <c r="O29" s="163" t="s">
        <v>84</v>
      </c>
      <c r="P29" s="166"/>
      <c r="Q29" s="170"/>
    </row>
    <row r="30" spans="1:17" ht="30" x14ac:dyDescent="0.25">
      <c r="A30" s="162" t="s">
        <v>71</v>
      </c>
      <c r="B30" s="162" t="s">
        <v>72</v>
      </c>
      <c r="C30" s="184" t="s">
        <v>226</v>
      </c>
      <c r="D30" s="181" t="s">
        <v>227</v>
      </c>
      <c r="E30" s="175" t="s">
        <v>228</v>
      </c>
      <c r="F30" s="176" t="s">
        <v>229</v>
      </c>
      <c r="G30" s="176" t="s">
        <v>230</v>
      </c>
      <c r="H30" s="163" t="s">
        <v>77</v>
      </c>
      <c r="I30" s="163" t="s">
        <v>78</v>
      </c>
      <c r="J30" s="164" t="s">
        <v>79</v>
      </c>
      <c r="K30" s="163" t="s">
        <v>80</v>
      </c>
      <c r="L30" s="163" t="s">
        <v>81</v>
      </c>
      <c r="M30" s="162" t="s">
        <v>82</v>
      </c>
      <c r="N30" s="162" t="s">
        <v>83</v>
      </c>
      <c r="O30" s="163" t="s">
        <v>84</v>
      </c>
      <c r="P30" s="166"/>
      <c r="Q30" s="170">
        <v>29</v>
      </c>
    </row>
    <row r="31" spans="1:17" ht="30" x14ac:dyDescent="0.25">
      <c r="A31" s="162" t="s">
        <v>71</v>
      </c>
      <c r="B31" s="162" t="s">
        <v>72</v>
      </c>
      <c r="C31" s="184" t="s">
        <v>221</v>
      </c>
      <c r="D31" s="181" t="s">
        <v>222</v>
      </c>
      <c r="E31" s="175" t="s">
        <v>223</v>
      </c>
      <c r="F31" s="176" t="s">
        <v>224</v>
      </c>
      <c r="G31" s="176" t="s">
        <v>225</v>
      </c>
      <c r="H31" s="163" t="s">
        <v>77</v>
      </c>
      <c r="I31" s="163" t="s">
        <v>78</v>
      </c>
      <c r="J31" s="164" t="s">
        <v>79</v>
      </c>
      <c r="K31" s="163" t="s">
        <v>80</v>
      </c>
      <c r="L31" s="163" t="s">
        <v>81</v>
      </c>
      <c r="M31" s="162" t="s">
        <v>82</v>
      </c>
      <c r="N31" s="162" t="s">
        <v>83</v>
      </c>
      <c r="O31" s="163" t="s">
        <v>84</v>
      </c>
      <c r="P31" s="166"/>
      <c r="Q31" s="170">
        <v>30</v>
      </c>
    </row>
    <row r="32" spans="1:17" ht="30" x14ac:dyDescent="0.25">
      <c r="A32" s="162" t="s">
        <v>71</v>
      </c>
      <c r="B32" s="162" t="s">
        <v>72</v>
      </c>
      <c r="C32" s="184" t="s">
        <v>149</v>
      </c>
      <c r="D32" s="181" t="s">
        <v>150</v>
      </c>
      <c r="E32" s="175" t="s">
        <v>151</v>
      </c>
      <c r="F32" s="176" t="s">
        <v>152</v>
      </c>
      <c r="G32" s="176" t="s">
        <v>153</v>
      </c>
      <c r="H32" s="163" t="s">
        <v>77</v>
      </c>
      <c r="I32" s="163" t="s">
        <v>78</v>
      </c>
      <c r="J32" s="164" t="s">
        <v>79</v>
      </c>
      <c r="K32" s="163" t="s">
        <v>80</v>
      </c>
      <c r="L32" s="163" t="s">
        <v>81</v>
      </c>
      <c r="M32" s="162" t="s">
        <v>82</v>
      </c>
      <c r="N32" s="162" t="s">
        <v>83</v>
      </c>
      <c r="O32" s="163" t="s">
        <v>154</v>
      </c>
      <c r="P32" s="166"/>
      <c r="Q32" s="170">
        <v>31</v>
      </c>
    </row>
    <row r="33" spans="1:17" ht="29.25" x14ac:dyDescent="0.25">
      <c r="A33" s="162" t="s">
        <v>71</v>
      </c>
      <c r="B33" s="162" t="s">
        <v>117</v>
      </c>
      <c r="C33" s="184"/>
      <c r="D33" s="181" t="s">
        <v>118</v>
      </c>
      <c r="E33" s="175" t="s">
        <v>119</v>
      </c>
      <c r="F33" s="176" t="s">
        <v>120</v>
      </c>
      <c r="G33" s="176" t="s">
        <v>121</v>
      </c>
      <c r="H33" s="163" t="s">
        <v>77</v>
      </c>
      <c r="I33" s="163" t="s">
        <v>91</v>
      </c>
      <c r="J33" s="164" t="s">
        <v>79</v>
      </c>
      <c r="K33" s="163" t="s">
        <v>80</v>
      </c>
      <c r="L33" s="163" t="s">
        <v>81</v>
      </c>
      <c r="M33" s="162" t="s">
        <v>82</v>
      </c>
      <c r="N33" s="162" t="s">
        <v>83</v>
      </c>
      <c r="O33" s="163"/>
      <c r="P33" s="166"/>
      <c r="Q33" s="170">
        <v>32</v>
      </c>
    </row>
    <row r="34" spans="1:17" ht="30" x14ac:dyDescent="0.25">
      <c r="A34" s="162" t="s">
        <v>71</v>
      </c>
      <c r="B34" s="162" t="s">
        <v>72</v>
      </c>
      <c r="C34" s="184" t="s">
        <v>144</v>
      </c>
      <c r="D34" s="181" t="s">
        <v>145</v>
      </c>
      <c r="E34" s="175" t="s">
        <v>146</v>
      </c>
      <c r="F34" s="176" t="s">
        <v>147</v>
      </c>
      <c r="G34" s="176" t="s">
        <v>148</v>
      </c>
      <c r="H34" s="163" t="s">
        <v>77</v>
      </c>
      <c r="I34" s="163" t="s">
        <v>78</v>
      </c>
      <c r="J34" s="164" t="s">
        <v>79</v>
      </c>
      <c r="K34" s="163" t="s">
        <v>80</v>
      </c>
      <c r="L34" s="163" t="s">
        <v>81</v>
      </c>
      <c r="M34" s="162" t="s">
        <v>82</v>
      </c>
      <c r="N34" s="162" t="s">
        <v>83</v>
      </c>
      <c r="O34" s="163" t="s">
        <v>84</v>
      </c>
      <c r="P34" s="166"/>
      <c r="Q34" s="170"/>
    </row>
    <row r="35" spans="1:17" ht="30" x14ac:dyDescent="0.25">
      <c r="A35" s="162" t="s">
        <v>71</v>
      </c>
      <c r="B35" s="162" t="s">
        <v>94</v>
      </c>
      <c r="C35" s="184" t="s">
        <v>134</v>
      </c>
      <c r="D35" s="181" t="s">
        <v>135</v>
      </c>
      <c r="E35" s="175" t="s">
        <v>136</v>
      </c>
      <c r="F35" s="176" t="s">
        <v>137</v>
      </c>
      <c r="G35" s="176" t="s">
        <v>138</v>
      </c>
      <c r="H35" s="163" t="s">
        <v>77</v>
      </c>
      <c r="I35" s="163" t="s">
        <v>78</v>
      </c>
      <c r="J35" s="163" t="s">
        <v>92</v>
      </c>
      <c r="K35" s="163" t="s">
        <v>80</v>
      </c>
      <c r="L35" s="163" t="s">
        <v>81</v>
      </c>
      <c r="M35" s="162" t="s">
        <v>82</v>
      </c>
      <c r="N35" s="162" t="s">
        <v>83</v>
      </c>
      <c r="O35" s="163" t="s">
        <v>84</v>
      </c>
      <c r="P35" s="166"/>
      <c r="Q35" s="170"/>
    </row>
    <row r="36" spans="1:17" ht="30" x14ac:dyDescent="0.25">
      <c r="A36" s="162" t="s">
        <v>71</v>
      </c>
      <c r="B36" s="162" t="s">
        <v>94</v>
      </c>
      <c r="C36" s="184" t="s">
        <v>311</v>
      </c>
      <c r="D36" s="181" t="s">
        <v>312</v>
      </c>
      <c r="E36" s="175" t="s">
        <v>313</v>
      </c>
      <c r="F36" s="176" t="s">
        <v>314</v>
      </c>
      <c r="G36" s="176" t="s">
        <v>315</v>
      </c>
      <c r="H36" s="163" t="s">
        <v>77</v>
      </c>
      <c r="I36" s="163" t="s">
        <v>78</v>
      </c>
      <c r="J36" s="163" t="s">
        <v>92</v>
      </c>
      <c r="K36" s="163" t="s">
        <v>80</v>
      </c>
      <c r="L36" s="163" t="s">
        <v>81</v>
      </c>
      <c r="M36" s="162" t="s">
        <v>82</v>
      </c>
      <c r="N36" s="162" t="s">
        <v>83</v>
      </c>
      <c r="O36" s="163" t="s">
        <v>84</v>
      </c>
      <c r="P36" s="166"/>
      <c r="Q36" s="170"/>
    </row>
    <row r="37" spans="1:17" ht="30" x14ac:dyDescent="0.25">
      <c r="A37" s="162" t="s">
        <v>71</v>
      </c>
      <c r="B37" s="162" t="s">
        <v>94</v>
      </c>
      <c r="C37" s="184" t="s">
        <v>316</v>
      </c>
      <c r="D37" s="181" t="s">
        <v>317</v>
      </c>
      <c r="E37" s="175" t="s">
        <v>318</v>
      </c>
      <c r="F37" s="176" t="s">
        <v>319</v>
      </c>
      <c r="G37" s="176" t="s">
        <v>320</v>
      </c>
      <c r="H37" s="163" t="s">
        <v>77</v>
      </c>
      <c r="I37" s="163" t="s">
        <v>78</v>
      </c>
      <c r="J37" s="163" t="s">
        <v>92</v>
      </c>
      <c r="K37" s="163" t="s">
        <v>80</v>
      </c>
      <c r="L37" s="163" t="s">
        <v>81</v>
      </c>
      <c r="M37" s="162" t="s">
        <v>82</v>
      </c>
      <c r="N37" s="162" t="s">
        <v>83</v>
      </c>
      <c r="O37" s="163" t="s">
        <v>84</v>
      </c>
      <c r="P37" s="166"/>
      <c r="Q37" s="170">
        <v>36</v>
      </c>
    </row>
    <row r="38" spans="1:17" ht="30" x14ac:dyDescent="0.25">
      <c r="A38" s="162" t="s">
        <v>71</v>
      </c>
      <c r="B38" s="162" t="s">
        <v>112</v>
      </c>
      <c r="C38" s="184" t="s">
        <v>321</v>
      </c>
      <c r="D38" s="181" t="s">
        <v>322</v>
      </c>
      <c r="E38" s="175" t="s">
        <v>323</v>
      </c>
      <c r="F38" s="176" t="s">
        <v>324</v>
      </c>
      <c r="G38" s="176" t="s">
        <v>325</v>
      </c>
      <c r="H38" s="163" t="s">
        <v>77</v>
      </c>
      <c r="I38" s="163" t="s">
        <v>78</v>
      </c>
      <c r="J38" s="163" t="s">
        <v>92</v>
      </c>
      <c r="K38" s="163" t="s">
        <v>80</v>
      </c>
      <c r="L38" s="163" t="s">
        <v>81</v>
      </c>
      <c r="M38" s="162" t="s">
        <v>82</v>
      </c>
      <c r="N38" s="162" t="s">
        <v>83</v>
      </c>
      <c r="O38" s="163" t="s">
        <v>84</v>
      </c>
      <c r="P38" s="166"/>
      <c r="Q38" s="170">
        <v>37</v>
      </c>
    </row>
    <row r="39" spans="1:17" ht="39" x14ac:dyDescent="0.25">
      <c r="A39" s="162" t="s">
        <v>71</v>
      </c>
      <c r="B39" s="162" t="s">
        <v>85</v>
      </c>
      <c r="C39" s="184"/>
      <c r="D39" s="181" t="s">
        <v>99</v>
      </c>
      <c r="E39" s="175" t="s">
        <v>100</v>
      </c>
      <c r="F39" s="176" t="s">
        <v>101</v>
      </c>
      <c r="G39" s="176" t="s">
        <v>102</v>
      </c>
      <c r="H39" s="163" t="s">
        <v>77</v>
      </c>
      <c r="I39" s="163" t="s">
        <v>91</v>
      </c>
      <c r="J39" s="163" t="s">
        <v>92</v>
      </c>
      <c r="K39" s="163" t="s">
        <v>80</v>
      </c>
      <c r="L39" s="163" t="s">
        <v>81</v>
      </c>
      <c r="M39" s="186" t="s">
        <v>82</v>
      </c>
      <c r="N39" s="162" t="s">
        <v>83</v>
      </c>
      <c r="O39" s="163" t="s">
        <v>84</v>
      </c>
      <c r="P39" s="166"/>
      <c r="Q39" s="170">
        <v>38</v>
      </c>
    </row>
    <row r="40" spans="1:17" ht="39" x14ac:dyDescent="0.25">
      <c r="A40" s="162" t="s">
        <v>71</v>
      </c>
      <c r="B40" s="162" t="s">
        <v>94</v>
      </c>
      <c r="C40" s="184" t="s">
        <v>107</v>
      </c>
      <c r="D40" s="181" t="s">
        <v>108</v>
      </c>
      <c r="E40" s="175" t="s">
        <v>109</v>
      </c>
      <c r="F40" s="176" t="s">
        <v>110</v>
      </c>
      <c r="G40" s="176" t="s">
        <v>111</v>
      </c>
      <c r="H40" s="163" t="s">
        <v>77</v>
      </c>
      <c r="I40" s="163" t="s">
        <v>78</v>
      </c>
      <c r="J40" s="163" t="s">
        <v>92</v>
      </c>
      <c r="K40" s="163" t="s">
        <v>80</v>
      </c>
      <c r="L40" s="163" t="s">
        <v>81</v>
      </c>
      <c r="M40" s="186" t="s">
        <v>82</v>
      </c>
      <c r="N40" s="162" t="s">
        <v>83</v>
      </c>
      <c r="O40" s="163" t="s">
        <v>84</v>
      </c>
      <c r="P40" s="166"/>
      <c r="Q40" s="170">
        <v>39</v>
      </c>
    </row>
    <row r="41" spans="1:17" ht="30" x14ac:dyDescent="0.25">
      <c r="A41" s="162" t="s">
        <v>71</v>
      </c>
      <c r="B41" s="162" t="s">
        <v>94</v>
      </c>
      <c r="C41" s="184"/>
      <c r="D41" s="181" t="s">
        <v>103</v>
      </c>
      <c r="E41" s="175" t="s">
        <v>104</v>
      </c>
      <c r="F41" s="176" t="s">
        <v>105</v>
      </c>
      <c r="G41" s="176" t="s">
        <v>106</v>
      </c>
      <c r="H41" s="163" t="s">
        <v>77</v>
      </c>
      <c r="I41" s="163" t="s">
        <v>91</v>
      </c>
      <c r="J41" s="163" t="s">
        <v>92</v>
      </c>
      <c r="K41" s="163" t="s">
        <v>80</v>
      </c>
      <c r="L41" s="163" t="s">
        <v>81</v>
      </c>
      <c r="M41" s="162" t="s">
        <v>82</v>
      </c>
      <c r="N41" s="162" t="s">
        <v>83</v>
      </c>
      <c r="O41" s="163" t="s">
        <v>84</v>
      </c>
      <c r="P41" s="166"/>
      <c r="Q41" s="170">
        <v>40</v>
      </c>
    </row>
    <row r="42" spans="1:17" ht="25.15" customHeight="1" x14ac:dyDescent="0.25">
      <c r="A42" s="162" t="s">
        <v>71</v>
      </c>
      <c r="B42" s="162" t="s">
        <v>94</v>
      </c>
      <c r="C42" s="184"/>
      <c r="D42" s="181" t="s">
        <v>95</v>
      </c>
      <c r="E42" s="175" t="s">
        <v>96</v>
      </c>
      <c r="F42" s="176" t="s">
        <v>97</v>
      </c>
      <c r="G42" s="176" t="s">
        <v>98</v>
      </c>
      <c r="H42" s="163" t="s">
        <v>77</v>
      </c>
      <c r="I42" s="163" t="s">
        <v>91</v>
      </c>
      <c r="J42" s="163" t="s">
        <v>92</v>
      </c>
      <c r="K42" s="163" t="s">
        <v>80</v>
      </c>
      <c r="L42" s="163" t="s">
        <v>81</v>
      </c>
      <c r="M42" s="162" t="s">
        <v>82</v>
      </c>
      <c r="N42" s="162" t="s">
        <v>83</v>
      </c>
      <c r="O42" s="163" t="s">
        <v>84</v>
      </c>
      <c r="P42" s="166"/>
      <c r="Q42" s="170">
        <v>41</v>
      </c>
    </row>
    <row r="43" spans="1:17" ht="25.15" customHeight="1" x14ac:dyDescent="0.25">
      <c r="A43" s="162" t="s">
        <v>71</v>
      </c>
      <c r="B43" s="162" t="s">
        <v>85</v>
      </c>
      <c r="C43" s="184"/>
      <c r="D43" s="181" t="s">
        <v>86</v>
      </c>
      <c r="E43" s="175" t="s">
        <v>87</v>
      </c>
      <c r="F43" s="176" t="s">
        <v>88</v>
      </c>
      <c r="G43" s="176" t="s">
        <v>89</v>
      </c>
      <c r="H43" s="163" t="s">
        <v>90</v>
      </c>
      <c r="I43" s="163" t="s">
        <v>91</v>
      </c>
      <c r="J43" s="163" t="s">
        <v>92</v>
      </c>
      <c r="K43" s="163" t="s">
        <v>80</v>
      </c>
      <c r="L43" s="163" t="s">
        <v>81</v>
      </c>
      <c r="M43" s="162" t="s">
        <v>82</v>
      </c>
      <c r="N43" s="162" t="s">
        <v>93</v>
      </c>
      <c r="O43" s="163"/>
      <c r="P43" s="166"/>
      <c r="Q43" s="170">
        <v>42</v>
      </c>
    </row>
    <row r="44" spans="1:17" ht="30" x14ac:dyDescent="0.25">
      <c r="A44" s="162" t="s">
        <v>71</v>
      </c>
      <c r="B44" s="162" t="s">
        <v>342</v>
      </c>
      <c r="C44" s="184"/>
      <c r="D44" s="181" t="s">
        <v>343</v>
      </c>
      <c r="E44" s="175" t="s">
        <v>344</v>
      </c>
      <c r="F44" s="176" t="s">
        <v>88</v>
      </c>
      <c r="G44" s="176" t="s">
        <v>89</v>
      </c>
      <c r="H44" s="163" t="s">
        <v>90</v>
      </c>
      <c r="I44" s="163" t="s">
        <v>91</v>
      </c>
      <c r="J44" s="163" t="s">
        <v>92</v>
      </c>
      <c r="K44" s="163" t="s">
        <v>80</v>
      </c>
      <c r="L44" s="163" t="s">
        <v>81</v>
      </c>
      <c r="M44" s="162" t="s">
        <v>82</v>
      </c>
      <c r="N44" s="162" t="s">
        <v>83</v>
      </c>
      <c r="O44" s="163" t="s">
        <v>84</v>
      </c>
      <c r="P44" s="166"/>
      <c r="Q44" s="170">
        <v>43</v>
      </c>
    </row>
    <row r="45" spans="1:17" ht="30" x14ac:dyDescent="0.25">
      <c r="A45" s="162" t="s">
        <v>71</v>
      </c>
      <c r="B45" s="162" t="s">
        <v>159</v>
      </c>
      <c r="C45" s="184" t="s">
        <v>217</v>
      </c>
      <c r="D45" s="181" t="s">
        <v>218</v>
      </c>
      <c r="E45" s="175" t="s">
        <v>219</v>
      </c>
      <c r="F45" s="176" t="s">
        <v>220</v>
      </c>
      <c r="G45" s="176" t="s">
        <v>186</v>
      </c>
      <c r="H45" s="163" t="s">
        <v>77</v>
      </c>
      <c r="I45" s="163" t="s">
        <v>78</v>
      </c>
      <c r="J45" s="163" t="s">
        <v>79</v>
      </c>
      <c r="K45" s="163" t="s">
        <v>80</v>
      </c>
      <c r="L45" s="163" t="s">
        <v>81</v>
      </c>
      <c r="M45" s="162" t="s">
        <v>82</v>
      </c>
      <c r="N45" s="162" t="s">
        <v>83</v>
      </c>
      <c r="O45" s="163" t="s">
        <v>84</v>
      </c>
      <c r="P45" s="166"/>
      <c r="Q45" s="170">
        <v>44</v>
      </c>
    </row>
    <row r="46" spans="1:17" ht="39" x14ac:dyDescent="0.25">
      <c r="A46" s="162" t="s">
        <v>71</v>
      </c>
      <c r="B46" s="162" t="s">
        <v>171</v>
      </c>
      <c r="C46" s="184" t="s">
        <v>182</v>
      </c>
      <c r="D46" s="181" t="s">
        <v>183</v>
      </c>
      <c r="E46" s="175" t="s">
        <v>184</v>
      </c>
      <c r="F46" s="176" t="s">
        <v>185</v>
      </c>
      <c r="G46" s="176" t="s">
        <v>186</v>
      </c>
      <c r="H46" s="163" t="s">
        <v>77</v>
      </c>
      <c r="I46" s="163" t="s">
        <v>78</v>
      </c>
      <c r="J46" s="163" t="s">
        <v>92</v>
      </c>
      <c r="K46" s="163" t="s">
        <v>80</v>
      </c>
      <c r="L46" s="163" t="s">
        <v>81</v>
      </c>
      <c r="M46" s="186" t="s">
        <v>82</v>
      </c>
      <c r="N46" s="162" t="s">
        <v>83</v>
      </c>
      <c r="O46" s="163" t="s">
        <v>84</v>
      </c>
      <c r="P46" s="166"/>
      <c r="Q46" s="170">
        <v>45</v>
      </c>
    </row>
    <row r="47" spans="1:17" ht="39" x14ac:dyDescent="0.25">
      <c r="A47" s="162" t="s">
        <v>71</v>
      </c>
      <c r="B47" s="162" t="s">
        <v>159</v>
      </c>
      <c r="C47" s="184"/>
      <c r="D47" s="181" t="s">
        <v>160</v>
      </c>
      <c r="E47" s="175" t="s">
        <v>161</v>
      </c>
      <c r="F47" s="176" t="s">
        <v>105</v>
      </c>
      <c r="G47" s="176" t="s">
        <v>106</v>
      </c>
      <c r="H47" s="163" t="s">
        <v>90</v>
      </c>
      <c r="I47" s="163" t="s">
        <v>91</v>
      </c>
      <c r="J47" s="163" t="s">
        <v>79</v>
      </c>
      <c r="K47" s="163" t="s">
        <v>80</v>
      </c>
      <c r="L47" s="163" t="s">
        <v>81</v>
      </c>
      <c r="M47" s="186" t="s">
        <v>82</v>
      </c>
      <c r="N47" s="162" t="s">
        <v>93</v>
      </c>
      <c r="O47" s="163"/>
      <c r="P47" s="166"/>
      <c r="Q47" s="170">
        <v>46</v>
      </c>
    </row>
    <row r="48" spans="1:17" ht="30" x14ac:dyDescent="0.25">
      <c r="A48" s="162" t="s">
        <v>71</v>
      </c>
      <c r="B48" s="162" t="s">
        <v>159</v>
      </c>
      <c r="C48" s="184" t="s">
        <v>177</v>
      </c>
      <c r="D48" s="181" t="s">
        <v>178</v>
      </c>
      <c r="E48" s="175" t="s">
        <v>179</v>
      </c>
      <c r="F48" s="176" t="s">
        <v>180</v>
      </c>
      <c r="G48" s="176" t="s">
        <v>181</v>
      </c>
      <c r="H48" s="163" t="s">
        <v>77</v>
      </c>
      <c r="I48" s="163" t="s">
        <v>78</v>
      </c>
      <c r="J48" s="164" t="s">
        <v>79</v>
      </c>
      <c r="K48" s="163" t="s">
        <v>80</v>
      </c>
      <c r="L48" s="163" t="s">
        <v>81</v>
      </c>
      <c r="M48" s="162" t="s">
        <v>82</v>
      </c>
      <c r="N48" s="162" t="s">
        <v>83</v>
      </c>
      <c r="O48" s="163" t="s">
        <v>84</v>
      </c>
      <c r="P48" s="166"/>
      <c r="Q48" s="170">
        <v>47</v>
      </c>
    </row>
    <row r="49" spans="1:17" ht="30" x14ac:dyDescent="0.25">
      <c r="A49" s="162" t="s">
        <v>71</v>
      </c>
      <c r="B49" s="162" t="s">
        <v>171</v>
      </c>
      <c r="C49" s="184" t="s">
        <v>172</v>
      </c>
      <c r="D49" s="181" t="s">
        <v>173</v>
      </c>
      <c r="E49" s="175" t="s">
        <v>174</v>
      </c>
      <c r="F49" s="176" t="s">
        <v>175</v>
      </c>
      <c r="G49" s="176" t="s">
        <v>176</v>
      </c>
      <c r="H49" s="163" t="s">
        <v>77</v>
      </c>
      <c r="I49" s="163" t="s">
        <v>78</v>
      </c>
      <c r="J49" s="163" t="s">
        <v>92</v>
      </c>
      <c r="K49" s="163" t="s">
        <v>80</v>
      </c>
      <c r="L49" s="163" t="s">
        <v>81</v>
      </c>
      <c r="M49" s="162" t="s">
        <v>82</v>
      </c>
      <c r="N49" s="162" t="s">
        <v>83</v>
      </c>
      <c r="O49" s="163" t="s">
        <v>84</v>
      </c>
      <c r="P49" s="166"/>
      <c r="Q49" s="170"/>
    </row>
    <row r="50" spans="1:17" ht="30" x14ac:dyDescent="0.25">
      <c r="A50" s="162" t="s">
        <v>71</v>
      </c>
      <c r="B50" s="162" t="s">
        <v>159</v>
      </c>
      <c r="C50" s="184" t="s">
        <v>167</v>
      </c>
      <c r="D50" s="181" t="s">
        <v>168</v>
      </c>
      <c r="E50" s="175" t="s">
        <v>169</v>
      </c>
      <c r="F50" s="176" t="s">
        <v>170</v>
      </c>
      <c r="G50" s="176" t="s">
        <v>166</v>
      </c>
      <c r="H50" s="163" t="s">
        <v>77</v>
      </c>
      <c r="I50" s="163" t="s">
        <v>78</v>
      </c>
      <c r="J50" s="164" t="s">
        <v>79</v>
      </c>
      <c r="K50" s="163" t="s">
        <v>80</v>
      </c>
      <c r="L50" s="163" t="s">
        <v>81</v>
      </c>
      <c r="M50" s="162" t="s">
        <v>82</v>
      </c>
      <c r="N50" s="162" t="s">
        <v>83</v>
      </c>
      <c r="O50" s="163" t="s">
        <v>84</v>
      </c>
      <c r="P50" s="166"/>
      <c r="Q50" s="170"/>
    </row>
    <row r="51" spans="1:17" ht="30" x14ac:dyDescent="0.25">
      <c r="A51" s="162" t="s">
        <v>71</v>
      </c>
      <c r="B51" s="162" t="s">
        <v>159</v>
      </c>
      <c r="C51" s="184" t="s">
        <v>162</v>
      </c>
      <c r="D51" s="181" t="s">
        <v>163</v>
      </c>
      <c r="E51" s="175" t="s">
        <v>164</v>
      </c>
      <c r="F51" s="176" t="s">
        <v>165</v>
      </c>
      <c r="G51" s="176" t="s">
        <v>166</v>
      </c>
      <c r="H51" s="163" t="s">
        <v>77</v>
      </c>
      <c r="I51" s="163" t="s">
        <v>78</v>
      </c>
      <c r="J51" s="163" t="s">
        <v>92</v>
      </c>
      <c r="K51" s="163" t="s">
        <v>80</v>
      </c>
      <c r="L51" s="163" t="s">
        <v>81</v>
      </c>
      <c r="M51" s="162" t="s">
        <v>82</v>
      </c>
      <c r="N51" s="162" t="s">
        <v>83</v>
      </c>
      <c r="O51" s="163" t="s">
        <v>84</v>
      </c>
      <c r="P51" s="166"/>
      <c r="Q51" s="170">
        <v>50</v>
      </c>
    </row>
    <row r="52" spans="1:17" ht="25.15" customHeight="1" x14ac:dyDescent="0.25">
      <c r="A52" s="162" t="s">
        <v>71</v>
      </c>
      <c r="B52" s="162" t="s">
        <v>171</v>
      </c>
      <c r="C52" s="184" t="s">
        <v>212</v>
      </c>
      <c r="D52" s="181" t="s">
        <v>213</v>
      </c>
      <c r="E52" s="175" t="s">
        <v>214</v>
      </c>
      <c r="F52" s="176" t="s">
        <v>215</v>
      </c>
      <c r="G52" s="176" t="s">
        <v>216</v>
      </c>
      <c r="H52" s="163" t="s">
        <v>77</v>
      </c>
      <c r="I52" s="163" t="s">
        <v>78</v>
      </c>
      <c r="J52" s="163" t="s">
        <v>92</v>
      </c>
      <c r="K52" s="163" t="s">
        <v>80</v>
      </c>
      <c r="L52" s="163" t="s">
        <v>81</v>
      </c>
      <c r="M52" s="162" t="s">
        <v>82</v>
      </c>
      <c r="N52" s="162" t="s">
        <v>83</v>
      </c>
      <c r="O52" s="163" t="s">
        <v>84</v>
      </c>
      <c r="P52" s="166"/>
      <c r="Q52" s="170">
        <v>51</v>
      </c>
    </row>
    <row r="53" spans="1:17" ht="25.15" customHeight="1" x14ac:dyDescent="0.25">
      <c r="A53" s="162" t="s">
        <v>71</v>
      </c>
      <c r="B53" s="162" t="s">
        <v>159</v>
      </c>
      <c r="C53" s="184" t="s">
        <v>207</v>
      </c>
      <c r="D53" s="181" t="s">
        <v>208</v>
      </c>
      <c r="E53" s="175" t="s">
        <v>209</v>
      </c>
      <c r="F53" s="176" t="s">
        <v>210</v>
      </c>
      <c r="G53" s="176" t="s">
        <v>211</v>
      </c>
      <c r="H53" s="163" t="s">
        <v>77</v>
      </c>
      <c r="I53" s="163" t="s">
        <v>78</v>
      </c>
      <c r="J53" s="164" t="s">
        <v>79</v>
      </c>
      <c r="K53" s="163" t="s">
        <v>80</v>
      </c>
      <c r="L53" s="163" t="s">
        <v>81</v>
      </c>
      <c r="M53" s="186" t="s">
        <v>82</v>
      </c>
      <c r="N53" s="162" t="s">
        <v>83</v>
      </c>
      <c r="O53" s="163" t="s">
        <v>84</v>
      </c>
      <c r="P53" s="166"/>
      <c r="Q53" s="170">
        <v>52</v>
      </c>
    </row>
    <row r="54" spans="1:17" ht="39" x14ac:dyDescent="0.25">
      <c r="A54" s="162" t="s">
        <v>71</v>
      </c>
      <c r="B54" s="162" t="s">
        <v>159</v>
      </c>
      <c r="C54" s="184" t="s">
        <v>202</v>
      </c>
      <c r="D54" s="181" t="s">
        <v>203</v>
      </c>
      <c r="E54" s="175" t="s">
        <v>204</v>
      </c>
      <c r="F54" s="176" t="s">
        <v>205</v>
      </c>
      <c r="G54" s="176" t="s">
        <v>206</v>
      </c>
      <c r="H54" s="163" t="s">
        <v>77</v>
      </c>
      <c r="I54" s="163" t="s">
        <v>78</v>
      </c>
      <c r="J54" s="164" t="s">
        <v>79</v>
      </c>
      <c r="K54" s="163" t="s">
        <v>80</v>
      </c>
      <c r="L54" s="163" t="s">
        <v>81</v>
      </c>
      <c r="M54" s="186" t="s">
        <v>82</v>
      </c>
      <c r="N54" s="162" t="s">
        <v>83</v>
      </c>
      <c r="O54" s="163" t="s">
        <v>84</v>
      </c>
      <c r="P54" s="166"/>
      <c r="Q54" s="170">
        <v>53</v>
      </c>
    </row>
    <row r="55" spans="1:17" ht="30" x14ac:dyDescent="0.25">
      <c r="A55" s="162" t="s">
        <v>71</v>
      </c>
      <c r="B55" s="162" t="s">
        <v>159</v>
      </c>
      <c r="C55" s="184" t="s">
        <v>197</v>
      </c>
      <c r="D55" s="181" t="s">
        <v>198</v>
      </c>
      <c r="E55" s="175" t="s">
        <v>199</v>
      </c>
      <c r="F55" s="176" t="s">
        <v>200</v>
      </c>
      <c r="G55" s="176" t="s">
        <v>201</v>
      </c>
      <c r="H55" s="163" t="s">
        <v>77</v>
      </c>
      <c r="I55" s="163" t="s">
        <v>78</v>
      </c>
      <c r="J55" s="164" t="s">
        <v>79</v>
      </c>
      <c r="K55" s="163" t="s">
        <v>80</v>
      </c>
      <c r="L55" s="163" t="s">
        <v>81</v>
      </c>
      <c r="M55" s="162" t="s">
        <v>82</v>
      </c>
      <c r="N55" s="162" t="s">
        <v>83</v>
      </c>
      <c r="O55" s="163" t="s">
        <v>84</v>
      </c>
      <c r="P55" s="166"/>
      <c r="Q55" s="170" t="s">
        <v>0</v>
      </c>
    </row>
    <row r="56" spans="1:17" ht="30" x14ac:dyDescent="0.25">
      <c r="A56" s="162" t="s">
        <v>71</v>
      </c>
      <c r="B56" s="162" t="s">
        <v>159</v>
      </c>
      <c r="C56" s="184" t="s">
        <v>192</v>
      </c>
      <c r="D56" s="181" t="s">
        <v>193</v>
      </c>
      <c r="E56" s="175" t="s">
        <v>194</v>
      </c>
      <c r="F56" s="176" t="s">
        <v>195</v>
      </c>
      <c r="G56" s="176" t="s">
        <v>196</v>
      </c>
      <c r="H56" s="163" t="s">
        <v>77</v>
      </c>
      <c r="I56" s="163" t="s">
        <v>78</v>
      </c>
      <c r="J56" s="164" t="s">
        <v>79</v>
      </c>
      <c r="K56" s="163" t="s">
        <v>80</v>
      </c>
      <c r="L56" s="163" t="s">
        <v>81</v>
      </c>
      <c r="M56" s="162" t="s">
        <v>82</v>
      </c>
      <c r="N56" s="162" t="s">
        <v>83</v>
      </c>
      <c r="O56" s="163" t="s">
        <v>84</v>
      </c>
      <c r="P56" s="166"/>
      <c r="Q56" s="170"/>
    </row>
    <row r="57" spans="1:17" ht="30" x14ac:dyDescent="0.25">
      <c r="A57" s="162" t="s">
        <v>71</v>
      </c>
      <c r="B57" s="162" t="s">
        <v>159</v>
      </c>
      <c r="C57" s="184" t="s">
        <v>187</v>
      </c>
      <c r="D57" s="181" t="s">
        <v>188</v>
      </c>
      <c r="E57" s="175" t="s">
        <v>189</v>
      </c>
      <c r="F57" s="176" t="s">
        <v>190</v>
      </c>
      <c r="G57" s="176" t="s">
        <v>191</v>
      </c>
      <c r="H57" s="163" t="s">
        <v>77</v>
      </c>
      <c r="I57" s="163" t="s">
        <v>78</v>
      </c>
      <c r="J57" s="164" t="s">
        <v>79</v>
      </c>
      <c r="K57" s="163" t="s">
        <v>80</v>
      </c>
      <c r="L57" s="163" t="s">
        <v>81</v>
      </c>
      <c r="M57" s="162" t="s">
        <v>82</v>
      </c>
      <c r="N57" s="162" t="s">
        <v>83</v>
      </c>
      <c r="O57" s="163" t="s">
        <v>84</v>
      </c>
      <c r="P57" s="166"/>
      <c r="Q57" s="170"/>
    </row>
    <row r="58" spans="1:17" ht="25.15" customHeight="1" x14ac:dyDescent="0.25">
      <c r="A58" s="162" t="s">
        <v>71</v>
      </c>
      <c r="B58" s="162" t="s">
        <v>112</v>
      </c>
      <c r="C58" s="184"/>
      <c r="D58" s="181" t="s">
        <v>113</v>
      </c>
      <c r="E58" s="175" t="s">
        <v>114</v>
      </c>
      <c r="F58" s="176" t="s">
        <v>115</v>
      </c>
      <c r="G58" s="176" t="s">
        <v>116</v>
      </c>
      <c r="H58" s="163" t="s">
        <v>77</v>
      </c>
      <c r="I58" s="163" t="s">
        <v>91</v>
      </c>
      <c r="J58" s="163" t="s">
        <v>92</v>
      </c>
      <c r="K58" s="163" t="s">
        <v>80</v>
      </c>
      <c r="L58" s="163" t="s">
        <v>81</v>
      </c>
      <c r="M58" s="162" t="s">
        <v>82</v>
      </c>
      <c r="N58" s="162" t="s">
        <v>83</v>
      </c>
      <c r="O58" s="163"/>
      <c r="P58" s="173"/>
      <c r="Q58" s="170">
        <v>57</v>
      </c>
    </row>
    <row r="60" spans="1:17" x14ac:dyDescent="0.3">
      <c r="M60" s="185"/>
    </row>
    <row r="61" spans="1:17" x14ac:dyDescent="0.3">
      <c r="M61" s="185"/>
    </row>
    <row r="67" spans="2:17" x14ac:dyDescent="0.3">
      <c r="M67" s="185"/>
    </row>
    <row r="68" spans="2:17" x14ac:dyDescent="0.3">
      <c r="M68" s="185"/>
    </row>
    <row r="70" spans="2:17" ht="19.5" thickBot="1" x14ac:dyDescent="0.35">
      <c r="B70" s="157"/>
      <c r="C70" s="179"/>
      <c r="D70" s="182"/>
      <c r="E70" s="158"/>
      <c r="F70" s="159"/>
      <c r="G70" s="159"/>
      <c r="H70" s="160"/>
      <c r="I70" s="160"/>
      <c r="J70" s="160"/>
      <c r="K70" s="160"/>
      <c r="L70" s="160"/>
      <c r="M70" s="160"/>
      <c r="N70" s="160"/>
      <c r="O70" s="160"/>
      <c r="P70" s="167"/>
      <c r="Q70" s="161"/>
    </row>
    <row r="71" spans="2:17" ht="20.25" thickTop="1" thickBot="1" x14ac:dyDescent="0.35">
      <c r="B71" s="157"/>
      <c r="C71" s="179"/>
      <c r="D71" s="182"/>
      <c r="E71" s="158"/>
      <c r="F71" s="159"/>
      <c r="G71" s="566" t="s">
        <v>0</v>
      </c>
      <c r="H71" s="567"/>
      <c r="I71" s="567"/>
      <c r="J71" s="567"/>
      <c r="K71" s="567"/>
      <c r="L71" s="567"/>
      <c r="M71" s="568"/>
      <c r="N71" s="160"/>
      <c r="O71" s="160"/>
      <c r="P71" s="167"/>
      <c r="Q71" s="161"/>
    </row>
    <row r="72" spans="2:17" ht="20.25" thickTop="1" thickBot="1" x14ac:dyDescent="0.35">
      <c r="B72" s="157"/>
      <c r="C72" s="179"/>
      <c r="D72" s="182"/>
      <c r="E72" s="158"/>
      <c r="F72" s="569" t="s">
        <v>69</v>
      </c>
      <c r="G72" s="570"/>
      <c r="H72" s="570"/>
      <c r="I72" s="570"/>
      <c r="J72" s="570"/>
      <c r="K72" s="570"/>
      <c r="L72" s="570"/>
      <c r="M72" s="570"/>
      <c r="N72" s="570"/>
      <c r="O72" s="571"/>
      <c r="P72" s="167"/>
      <c r="Q72" s="161"/>
    </row>
    <row r="73" spans="2:17" ht="19.5" thickTop="1" x14ac:dyDescent="0.3">
      <c r="B73" s="157"/>
      <c r="C73" s="179"/>
      <c r="D73" s="182"/>
      <c r="E73" s="158"/>
      <c r="F73" s="572" t="s">
        <v>0</v>
      </c>
      <c r="G73" s="573"/>
      <c r="H73" s="573"/>
      <c r="I73" s="573"/>
      <c r="J73" s="573"/>
      <c r="K73" s="573"/>
      <c r="L73" s="573"/>
      <c r="M73" s="573"/>
      <c r="N73" s="573"/>
      <c r="O73" s="574"/>
      <c r="P73" s="167"/>
      <c r="Q73" s="161"/>
    </row>
    <row r="74" spans="2:17" x14ac:dyDescent="0.3">
      <c r="B74" s="157"/>
      <c r="C74" s="179"/>
      <c r="D74" s="182"/>
      <c r="E74" s="158"/>
      <c r="F74" s="575" t="s">
        <v>70</v>
      </c>
      <c r="G74" s="576"/>
      <c r="H74" s="576"/>
      <c r="I74" s="576"/>
      <c r="J74" s="576"/>
      <c r="K74" s="576"/>
      <c r="L74" s="576"/>
      <c r="M74" s="577"/>
      <c r="N74" s="576"/>
      <c r="O74" s="578"/>
      <c r="P74" s="167"/>
      <c r="Q74" s="161"/>
    </row>
    <row r="75" spans="2:17" x14ac:dyDescent="0.3">
      <c r="B75" s="157"/>
      <c r="C75" s="179"/>
      <c r="D75" s="182"/>
      <c r="E75" s="158"/>
      <c r="F75" s="563" t="s">
        <v>0</v>
      </c>
      <c r="G75" s="564"/>
      <c r="H75" s="564"/>
      <c r="I75" s="564"/>
      <c r="J75" s="564"/>
      <c r="K75" s="564"/>
      <c r="L75" s="564"/>
      <c r="M75" s="564"/>
      <c r="N75" s="564"/>
      <c r="O75" s="565"/>
      <c r="P75" s="167"/>
      <c r="Q75" s="161"/>
    </row>
    <row r="76" spans="2:17" x14ac:dyDescent="0.3">
      <c r="B76" s="157"/>
      <c r="C76" s="179"/>
      <c r="D76" s="182"/>
      <c r="E76" s="158"/>
      <c r="F76" s="579" t="s">
        <v>0</v>
      </c>
      <c r="G76" s="580"/>
      <c r="H76" s="580"/>
      <c r="I76" s="580"/>
      <c r="J76" s="580"/>
      <c r="K76" s="580"/>
      <c r="L76" s="580"/>
      <c r="M76" s="580"/>
      <c r="N76" s="580"/>
      <c r="O76" s="581"/>
      <c r="P76" s="167"/>
      <c r="Q76" s="161"/>
    </row>
    <row r="77" spans="2:17" x14ac:dyDescent="0.3">
      <c r="B77" s="157"/>
      <c r="C77" s="179"/>
      <c r="D77" s="182"/>
      <c r="E77" s="158"/>
      <c r="F77" s="579" t="s">
        <v>0</v>
      </c>
      <c r="G77" s="580"/>
      <c r="H77" s="580"/>
      <c r="I77" s="580"/>
      <c r="J77" s="580"/>
      <c r="K77" s="580"/>
      <c r="L77" s="580"/>
      <c r="M77" s="580"/>
      <c r="N77" s="580"/>
      <c r="O77" s="581"/>
      <c r="P77" s="167"/>
      <c r="Q77" s="161"/>
    </row>
    <row r="78" spans="2:17" x14ac:dyDescent="0.3">
      <c r="B78" s="157"/>
      <c r="C78" s="179"/>
      <c r="D78" s="182"/>
      <c r="E78" s="158"/>
      <c r="F78" s="563" t="s">
        <v>0</v>
      </c>
      <c r="G78" s="564"/>
      <c r="H78" s="564"/>
      <c r="I78" s="564"/>
      <c r="J78" s="564"/>
      <c r="K78" s="564"/>
      <c r="L78" s="564"/>
      <c r="M78" s="564"/>
      <c r="N78" s="564"/>
      <c r="O78" s="565"/>
      <c r="P78" s="167"/>
      <c r="Q78" s="161"/>
    </row>
    <row r="79" spans="2:17" x14ac:dyDescent="0.3">
      <c r="B79" s="157"/>
      <c r="C79" s="179"/>
      <c r="D79" s="182"/>
      <c r="E79" s="158"/>
      <c r="F79" s="575" t="s">
        <v>0</v>
      </c>
      <c r="G79" s="576"/>
      <c r="H79" s="576"/>
      <c r="I79" s="576"/>
      <c r="J79" s="576"/>
      <c r="K79" s="576"/>
      <c r="L79" s="576"/>
      <c r="M79" s="576"/>
      <c r="N79" s="576"/>
      <c r="O79" s="578"/>
      <c r="P79" s="167"/>
      <c r="Q79" s="161"/>
    </row>
    <row r="80" spans="2:17" x14ac:dyDescent="0.3">
      <c r="B80" s="157"/>
      <c r="C80" s="179"/>
      <c r="D80" s="182"/>
      <c r="E80" s="158"/>
      <c r="F80" s="563" t="s">
        <v>0</v>
      </c>
      <c r="G80" s="564"/>
      <c r="H80" s="564"/>
      <c r="I80" s="564"/>
      <c r="J80" s="564"/>
      <c r="K80" s="564"/>
      <c r="L80" s="564"/>
      <c r="M80" s="564"/>
      <c r="N80" s="564"/>
      <c r="O80" s="565"/>
      <c r="P80" s="167"/>
      <c r="Q80" s="161"/>
    </row>
    <row r="81" spans="2:17" x14ac:dyDescent="0.3">
      <c r="B81" s="157"/>
      <c r="C81" s="179"/>
      <c r="D81" s="182"/>
      <c r="E81" s="158"/>
      <c r="F81" s="575" t="s">
        <v>0</v>
      </c>
      <c r="G81" s="576"/>
      <c r="H81" s="576"/>
      <c r="I81" s="576"/>
      <c r="J81" s="576"/>
      <c r="K81" s="576"/>
      <c r="L81" s="576"/>
      <c r="M81" s="577"/>
      <c r="N81" s="576"/>
      <c r="O81" s="578"/>
      <c r="P81" s="167"/>
      <c r="Q81" s="161"/>
    </row>
    <row r="82" spans="2:17" x14ac:dyDescent="0.3">
      <c r="B82" s="157"/>
      <c r="C82" s="179"/>
      <c r="D82" s="182"/>
      <c r="E82" s="158"/>
      <c r="F82" s="563" t="s">
        <v>0</v>
      </c>
      <c r="G82" s="564"/>
      <c r="H82" s="564"/>
      <c r="I82" s="564"/>
      <c r="J82" s="564"/>
      <c r="K82" s="564"/>
      <c r="L82" s="564"/>
      <c r="M82" s="564"/>
      <c r="N82" s="564"/>
      <c r="O82" s="565"/>
      <c r="P82" s="167"/>
      <c r="Q82" s="161"/>
    </row>
    <row r="83" spans="2:17" x14ac:dyDescent="0.3">
      <c r="B83" s="157"/>
      <c r="C83" s="179"/>
      <c r="D83" s="182"/>
      <c r="E83" s="158"/>
      <c r="F83" s="575" t="s">
        <v>0</v>
      </c>
      <c r="G83" s="576"/>
      <c r="H83" s="576"/>
      <c r="I83" s="576"/>
      <c r="J83" s="576"/>
      <c r="K83" s="576"/>
      <c r="L83" s="576"/>
      <c r="M83" s="576"/>
      <c r="N83" s="576"/>
      <c r="O83" s="578"/>
      <c r="P83" s="167"/>
      <c r="Q83" s="161"/>
    </row>
    <row r="84" spans="2:17" x14ac:dyDescent="0.3">
      <c r="B84" s="157"/>
      <c r="C84" s="179"/>
      <c r="D84" s="182"/>
      <c r="E84" s="158"/>
      <c r="F84" s="563" t="s">
        <v>0</v>
      </c>
      <c r="G84" s="564"/>
      <c r="H84" s="564"/>
      <c r="I84" s="564"/>
      <c r="J84" s="564"/>
      <c r="K84" s="564"/>
      <c r="L84" s="564"/>
      <c r="M84" s="564"/>
      <c r="N84" s="564"/>
      <c r="O84" s="565"/>
      <c r="P84" s="167"/>
      <c r="Q84" s="161"/>
    </row>
    <row r="85" spans="2:17" x14ac:dyDescent="0.3">
      <c r="B85" s="157"/>
      <c r="C85" s="179"/>
      <c r="D85" s="182"/>
      <c r="E85" s="158"/>
      <c r="F85" s="579" t="s">
        <v>0</v>
      </c>
      <c r="G85" s="580"/>
      <c r="H85" s="580"/>
      <c r="I85" s="580"/>
      <c r="J85" s="580"/>
      <c r="K85" s="580"/>
      <c r="L85" s="580"/>
      <c r="M85" s="580"/>
      <c r="N85" s="580"/>
      <c r="O85" s="581"/>
      <c r="P85" s="167"/>
      <c r="Q85" s="161"/>
    </row>
    <row r="86" spans="2:17" x14ac:dyDescent="0.3">
      <c r="B86" s="157"/>
      <c r="C86" s="179"/>
      <c r="D86" s="182"/>
      <c r="E86" s="158"/>
      <c r="F86" s="575" t="s">
        <v>0</v>
      </c>
      <c r="G86" s="576"/>
      <c r="H86" s="576"/>
      <c r="I86" s="576"/>
      <c r="J86" s="576"/>
      <c r="K86" s="576"/>
      <c r="L86" s="576"/>
      <c r="M86" s="576"/>
      <c r="N86" s="576"/>
      <c r="O86" s="578"/>
      <c r="P86" s="167"/>
      <c r="Q86" s="161"/>
    </row>
    <row r="87" spans="2:17" x14ac:dyDescent="0.3">
      <c r="B87" s="157"/>
      <c r="C87" s="179"/>
      <c r="D87" s="182"/>
      <c r="E87" s="158"/>
      <c r="F87" s="575" t="s">
        <v>0</v>
      </c>
      <c r="G87" s="576"/>
      <c r="H87" s="576"/>
      <c r="I87" s="576"/>
      <c r="J87" s="576"/>
      <c r="K87" s="576"/>
      <c r="L87" s="576"/>
      <c r="M87" s="576"/>
      <c r="N87" s="576"/>
      <c r="O87" s="578"/>
      <c r="P87" s="167"/>
      <c r="Q87" s="161"/>
    </row>
    <row r="88" spans="2:17" x14ac:dyDescent="0.3">
      <c r="B88" s="157"/>
      <c r="C88" s="179"/>
      <c r="D88" s="182"/>
      <c r="E88" s="158"/>
      <c r="F88" s="575" t="s">
        <v>0</v>
      </c>
      <c r="G88" s="576"/>
      <c r="H88" s="576"/>
      <c r="I88" s="576"/>
      <c r="J88" s="576"/>
      <c r="K88" s="576"/>
      <c r="L88" s="576"/>
      <c r="M88" s="577"/>
      <c r="N88" s="576"/>
      <c r="O88" s="578"/>
      <c r="P88" s="167"/>
      <c r="Q88" s="161"/>
    </row>
    <row r="89" spans="2:17" x14ac:dyDescent="0.3">
      <c r="B89" s="157"/>
      <c r="C89" s="179"/>
      <c r="D89" s="182"/>
      <c r="E89" s="158"/>
      <c r="F89" s="575" t="s">
        <v>0</v>
      </c>
      <c r="G89" s="576"/>
      <c r="H89" s="576"/>
      <c r="I89" s="576"/>
      <c r="J89" s="576"/>
      <c r="K89" s="576"/>
      <c r="L89" s="576"/>
      <c r="M89" s="577"/>
      <c r="N89" s="576"/>
      <c r="O89" s="578"/>
      <c r="P89" s="167"/>
      <c r="Q89" s="161"/>
    </row>
    <row r="90" spans="2:17" x14ac:dyDescent="0.3">
      <c r="B90" s="157"/>
      <c r="C90" s="179"/>
      <c r="D90" s="182"/>
      <c r="E90" s="158"/>
      <c r="F90" s="575" t="s">
        <v>0</v>
      </c>
      <c r="G90" s="576"/>
      <c r="H90" s="576"/>
      <c r="I90" s="576"/>
      <c r="J90" s="576"/>
      <c r="K90" s="576"/>
      <c r="L90" s="576"/>
      <c r="M90" s="576"/>
      <c r="N90" s="576"/>
      <c r="O90" s="578"/>
      <c r="P90" s="167"/>
      <c r="Q90" s="161"/>
    </row>
    <row r="91" spans="2:17" x14ac:dyDescent="0.3">
      <c r="B91" s="157"/>
      <c r="C91" s="179"/>
      <c r="D91" s="182"/>
      <c r="E91" s="158"/>
      <c r="F91" s="159"/>
      <c r="G91" s="159"/>
      <c r="H91" s="160"/>
      <c r="I91" s="160"/>
      <c r="J91" s="160"/>
      <c r="K91" s="160"/>
      <c r="L91" s="160"/>
      <c r="M91" s="160"/>
      <c r="N91" s="160"/>
    </row>
    <row r="95" spans="2:17" x14ac:dyDescent="0.3">
      <c r="M95" s="185"/>
    </row>
    <row r="96" spans="2:17" x14ac:dyDescent="0.3">
      <c r="M96" s="185"/>
    </row>
    <row r="102" spans="13:13" x14ac:dyDescent="0.3">
      <c r="M102" s="185"/>
    </row>
    <row r="103" spans="13:13" x14ac:dyDescent="0.3">
      <c r="M103" s="185"/>
    </row>
    <row r="109" spans="13:13" x14ac:dyDescent="0.3">
      <c r="M109" s="185"/>
    </row>
    <row r="110" spans="13:13" x14ac:dyDescent="0.3">
      <c r="M110" s="185"/>
    </row>
    <row r="113" spans="12:18" x14ac:dyDescent="0.3">
      <c r="M113" s="4" t="s">
        <v>361</v>
      </c>
      <c r="P113" s="168">
        <v>1</v>
      </c>
    </row>
    <row r="116" spans="12:18" x14ac:dyDescent="0.3">
      <c r="M116" s="185">
        <v>2014</v>
      </c>
    </row>
    <row r="117" spans="12:18" x14ac:dyDescent="0.3">
      <c r="M117" s="185"/>
    </row>
    <row r="120" spans="12:18" x14ac:dyDescent="0.3">
      <c r="M120" s="4" t="s">
        <v>364</v>
      </c>
      <c r="P120" s="168">
        <v>1</v>
      </c>
    </row>
    <row r="123" spans="12:18" x14ac:dyDescent="0.3">
      <c r="M123" s="185">
        <v>2014</v>
      </c>
    </row>
    <row r="124" spans="12:18" x14ac:dyDescent="0.3">
      <c r="M124" s="185"/>
    </row>
    <row r="127" spans="12:18" x14ac:dyDescent="0.3">
      <c r="L127" s="4" t="s">
        <v>366</v>
      </c>
      <c r="M127" s="4" t="s">
        <v>369</v>
      </c>
      <c r="R127" s="4">
        <v>1</v>
      </c>
    </row>
    <row r="130" spans="12:18" x14ac:dyDescent="0.3">
      <c r="M130" s="185">
        <v>2012</v>
      </c>
    </row>
    <row r="131" spans="12:18" x14ac:dyDescent="0.3">
      <c r="M131" s="185"/>
    </row>
    <row r="134" spans="12:18" x14ac:dyDescent="0.3">
      <c r="L134" s="4" t="s">
        <v>363</v>
      </c>
      <c r="M134" s="4" t="s">
        <v>361</v>
      </c>
      <c r="R134" s="4">
        <v>1</v>
      </c>
    </row>
    <row r="137" spans="12:18" x14ac:dyDescent="0.3">
      <c r="M137" s="185">
        <v>2012</v>
      </c>
    </row>
    <row r="138" spans="12:18" x14ac:dyDescent="0.3">
      <c r="M138" s="185"/>
    </row>
    <row r="141" spans="12:18" x14ac:dyDescent="0.3">
      <c r="L141" s="4" t="s">
        <v>363</v>
      </c>
      <c r="M141" s="4" t="s">
        <v>364</v>
      </c>
      <c r="P141" s="168">
        <v>1</v>
      </c>
    </row>
    <row r="144" spans="12:18" x14ac:dyDescent="0.3">
      <c r="M144" s="4">
        <v>2014</v>
      </c>
    </row>
    <row r="148" spans="12:16" x14ac:dyDescent="0.3">
      <c r="L148" s="4" t="s">
        <v>363</v>
      </c>
      <c r="M148" s="4" t="s">
        <v>361</v>
      </c>
      <c r="P148" s="168">
        <v>1</v>
      </c>
    </row>
    <row r="151" spans="12:16" x14ac:dyDescent="0.3">
      <c r="M151" s="4">
        <v>2014</v>
      </c>
    </row>
    <row r="155" spans="12:16" x14ac:dyDescent="0.3">
      <c r="L155" s="4" t="s">
        <v>363</v>
      </c>
      <c r="M155" s="4" t="s">
        <v>364</v>
      </c>
      <c r="P155" s="168">
        <v>1</v>
      </c>
    </row>
    <row r="158" spans="12:16" x14ac:dyDescent="0.3">
      <c r="M158" s="4">
        <v>2014</v>
      </c>
    </row>
    <row r="162" spans="2:18" x14ac:dyDescent="0.3">
      <c r="L162" s="4" t="s">
        <v>363</v>
      </c>
      <c r="M162" s="4" t="s">
        <v>361</v>
      </c>
      <c r="R162" s="4">
        <v>1</v>
      </c>
    </row>
    <row r="165" spans="2:18" x14ac:dyDescent="0.3">
      <c r="M165" s="4">
        <v>2012</v>
      </c>
    </row>
    <row r="169" spans="2:18" x14ac:dyDescent="0.3">
      <c r="L169" s="4" t="s">
        <v>363</v>
      </c>
      <c r="M169" s="4" t="s">
        <v>361</v>
      </c>
      <c r="R169" s="4">
        <v>1</v>
      </c>
    </row>
    <row r="172" spans="2:18" x14ac:dyDescent="0.3">
      <c r="M172" s="4">
        <v>2012</v>
      </c>
    </row>
    <row r="176" spans="2:18" x14ac:dyDescent="0.3">
      <c r="B176" s="188"/>
      <c r="L176" s="4" t="s">
        <v>370</v>
      </c>
      <c r="M176" s="4" t="s">
        <v>367</v>
      </c>
      <c r="P176" s="168">
        <v>1</v>
      </c>
    </row>
    <row r="177" spans="2:18" x14ac:dyDescent="0.3">
      <c r="B177" s="188"/>
    </row>
    <row r="178" spans="2:18" x14ac:dyDescent="0.3">
      <c r="B178" s="188"/>
    </row>
    <row r="179" spans="2:18" x14ac:dyDescent="0.3">
      <c r="B179" s="188"/>
      <c r="M179" s="4">
        <v>2012</v>
      </c>
    </row>
    <row r="180" spans="2:18" x14ac:dyDescent="0.3">
      <c r="B180" s="188"/>
    </row>
    <row r="183" spans="2:18" x14ac:dyDescent="0.3">
      <c r="L183" s="4" t="s">
        <v>371</v>
      </c>
      <c r="M183" s="4" t="s">
        <v>361</v>
      </c>
      <c r="R183" s="4">
        <v>1</v>
      </c>
    </row>
    <row r="186" spans="2:18" x14ac:dyDescent="0.3">
      <c r="M186" s="4">
        <v>2012</v>
      </c>
    </row>
    <row r="190" spans="2:18" x14ac:dyDescent="0.3">
      <c r="L190" s="4" t="s">
        <v>371</v>
      </c>
      <c r="M190" s="4" t="s">
        <v>364</v>
      </c>
      <c r="R190" s="4">
        <v>1</v>
      </c>
    </row>
    <row r="193" spans="12:18" x14ac:dyDescent="0.3">
      <c r="M193" s="4">
        <v>2012</v>
      </c>
    </row>
    <row r="197" spans="12:18" x14ac:dyDescent="0.3">
      <c r="L197" s="4" t="s">
        <v>371</v>
      </c>
      <c r="M197" s="4" t="s">
        <v>361</v>
      </c>
      <c r="R197" s="4">
        <v>1</v>
      </c>
    </row>
    <row r="200" spans="12:18" x14ac:dyDescent="0.3">
      <c r="M200" s="4">
        <v>2012</v>
      </c>
    </row>
    <row r="204" spans="12:18" x14ac:dyDescent="0.3">
      <c r="L204" s="4" t="s">
        <v>363</v>
      </c>
      <c r="M204" s="4" t="s">
        <v>364</v>
      </c>
      <c r="R204" s="4">
        <v>1</v>
      </c>
    </row>
    <row r="207" spans="12:18" x14ac:dyDescent="0.3">
      <c r="M207" s="4">
        <v>2012</v>
      </c>
    </row>
    <row r="211" spans="12:18" x14ac:dyDescent="0.3">
      <c r="L211" s="4" t="s">
        <v>363</v>
      </c>
      <c r="M211" s="4" t="s">
        <v>361</v>
      </c>
      <c r="R211" s="4">
        <v>1</v>
      </c>
    </row>
    <row r="214" spans="12:18" x14ac:dyDescent="0.3">
      <c r="M214" s="4">
        <v>2012</v>
      </c>
    </row>
    <row r="218" spans="12:18" x14ac:dyDescent="0.3">
      <c r="L218" s="4" t="s">
        <v>363</v>
      </c>
      <c r="M218" s="4" t="s">
        <v>364</v>
      </c>
      <c r="R218" s="4">
        <v>1</v>
      </c>
    </row>
    <row r="221" spans="12:18" x14ac:dyDescent="0.3">
      <c r="M221" s="4">
        <v>2012</v>
      </c>
    </row>
    <row r="225" spans="12:18" x14ac:dyDescent="0.3">
      <c r="L225" s="4" t="s">
        <v>370</v>
      </c>
      <c r="M225" s="4" t="s">
        <v>369</v>
      </c>
      <c r="R225" s="4">
        <v>1</v>
      </c>
    </row>
    <row r="228" spans="12:18" x14ac:dyDescent="0.3">
      <c r="M228" s="4">
        <v>2012</v>
      </c>
    </row>
    <row r="232" spans="12:18" x14ac:dyDescent="0.3">
      <c r="L232" s="4" t="s">
        <v>363</v>
      </c>
      <c r="M232" s="4" t="s">
        <v>361</v>
      </c>
      <c r="R232" s="4">
        <v>1</v>
      </c>
    </row>
    <row r="235" spans="12:18" x14ac:dyDescent="0.3">
      <c r="M235" s="4">
        <v>2012</v>
      </c>
    </row>
    <row r="239" spans="12:18" x14ac:dyDescent="0.3">
      <c r="L239" s="4" t="s">
        <v>363</v>
      </c>
      <c r="M239" s="4" t="s">
        <v>361</v>
      </c>
      <c r="P239" s="168">
        <v>1</v>
      </c>
    </row>
    <row r="242" spans="12:16" x14ac:dyDescent="0.3">
      <c r="M242" s="4">
        <v>2013</v>
      </c>
    </row>
    <row r="246" spans="12:16" x14ac:dyDescent="0.3">
      <c r="L246" s="4" t="s">
        <v>363</v>
      </c>
      <c r="M246" s="4" t="s">
        <v>364</v>
      </c>
      <c r="P246" s="168">
        <v>1</v>
      </c>
    </row>
    <row r="249" spans="12:16" x14ac:dyDescent="0.3">
      <c r="M249" s="4">
        <v>2013</v>
      </c>
    </row>
    <row r="253" spans="12:16" x14ac:dyDescent="0.3">
      <c r="L253" s="4" t="s">
        <v>363</v>
      </c>
      <c r="M253" s="4" t="s">
        <v>361</v>
      </c>
      <c r="P253" s="168">
        <v>1</v>
      </c>
    </row>
    <row r="256" spans="12:16" x14ac:dyDescent="0.3">
      <c r="M256" s="4">
        <v>2013</v>
      </c>
    </row>
    <row r="260" spans="12:16" x14ac:dyDescent="0.3">
      <c r="L260" s="4" t="s">
        <v>363</v>
      </c>
      <c r="M260" s="4" t="s">
        <v>364</v>
      </c>
      <c r="P260" s="168">
        <v>1</v>
      </c>
    </row>
    <row r="263" spans="12:16" x14ac:dyDescent="0.3">
      <c r="M263" s="4">
        <v>2014</v>
      </c>
    </row>
    <row r="267" spans="12:16" x14ac:dyDescent="0.3">
      <c r="L267" s="4" t="s">
        <v>366</v>
      </c>
      <c r="M267" s="4" t="s">
        <v>367</v>
      </c>
      <c r="P267" s="168">
        <v>1</v>
      </c>
    </row>
    <row r="270" spans="12:16" x14ac:dyDescent="0.3">
      <c r="M270" s="4">
        <v>2014</v>
      </c>
    </row>
    <row r="274" spans="12:16" x14ac:dyDescent="0.3">
      <c r="L274" s="4" t="s">
        <v>363</v>
      </c>
      <c r="M274" s="4" t="s">
        <v>361</v>
      </c>
      <c r="P274" s="168">
        <v>1</v>
      </c>
    </row>
    <row r="277" spans="12:16" x14ac:dyDescent="0.3">
      <c r="M277" s="4">
        <v>2013</v>
      </c>
    </row>
    <row r="281" spans="12:16" x14ac:dyDescent="0.3">
      <c r="L281" s="4" t="s">
        <v>366</v>
      </c>
      <c r="M281" s="4" t="s">
        <v>367</v>
      </c>
      <c r="P281" s="168">
        <v>1</v>
      </c>
    </row>
    <row r="284" spans="12:16" x14ac:dyDescent="0.3">
      <c r="M284" s="4">
        <v>2013</v>
      </c>
    </row>
    <row r="288" spans="12:16" x14ac:dyDescent="0.3">
      <c r="L288" s="4" t="s">
        <v>366</v>
      </c>
      <c r="M288" s="4" t="s">
        <v>367</v>
      </c>
      <c r="P288" s="168">
        <v>1</v>
      </c>
    </row>
    <row r="291" spans="12:16" x14ac:dyDescent="0.3">
      <c r="M291" s="4">
        <v>2013</v>
      </c>
    </row>
    <row r="295" spans="12:16" x14ac:dyDescent="0.3">
      <c r="L295" s="4" t="s">
        <v>366</v>
      </c>
      <c r="M295" s="4" t="s">
        <v>367</v>
      </c>
      <c r="P295" s="168">
        <v>1</v>
      </c>
    </row>
    <row r="298" spans="12:16" x14ac:dyDescent="0.3">
      <c r="M298" s="4">
        <v>2014</v>
      </c>
    </row>
    <row r="302" spans="12:16" x14ac:dyDescent="0.3">
      <c r="L302" s="4" t="s">
        <v>366</v>
      </c>
      <c r="M302" s="4" t="s">
        <v>367</v>
      </c>
      <c r="P302" s="168">
        <v>1</v>
      </c>
    </row>
    <row r="305" spans="12:18" x14ac:dyDescent="0.3">
      <c r="M305" s="4">
        <v>2014</v>
      </c>
    </row>
    <row r="309" spans="12:18" x14ac:dyDescent="0.3">
      <c r="L309" s="4" t="s">
        <v>363</v>
      </c>
      <c r="M309" s="4" t="s">
        <v>372</v>
      </c>
      <c r="R309" s="4">
        <v>1</v>
      </c>
    </row>
    <row r="312" spans="12:18" x14ac:dyDescent="0.3">
      <c r="M312" s="4">
        <v>2012</v>
      </c>
    </row>
    <row r="316" spans="12:18" x14ac:dyDescent="0.3">
      <c r="L316" s="4" t="s">
        <v>363</v>
      </c>
      <c r="P316" s="168">
        <v>1</v>
      </c>
    </row>
    <row r="319" spans="12:18" x14ac:dyDescent="0.3">
      <c r="M319" s="4">
        <v>2014</v>
      </c>
    </row>
    <row r="323" spans="5:18" x14ac:dyDescent="0.3">
      <c r="L323" s="4" t="s">
        <v>366</v>
      </c>
      <c r="M323" s="4" t="s">
        <v>367</v>
      </c>
      <c r="R323" s="4">
        <v>1</v>
      </c>
    </row>
    <row r="326" spans="5:18" x14ac:dyDescent="0.3">
      <c r="M326" s="4">
        <v>2012</v>
      </c>
    </row>
    <row r="330" spans="5:18" x14ac:dyDescent="0.3">
      <c r="L330" s="4" t="s">
        <v>363</v>
      </c>
      <c r="M330" s="4" t="s">
        <v>364</v>
      </c>
      <c r="R330" s="4">
        <v>1</v>
      </c>
    </row>
    <row r="331" spans="5:18" x14ac:dyDescent="0.3">
      <c r="E331" s="69" t="s">
        <v>0</v>
      </c>
    </row>
    <row r="333" spans="5:18" x14ac:dyDescent="0.3">
      <c r="M333" s="4">
        <v>2012</v>
      </c>
    </row>
    <row r="337" spans="5:18" x14ac:dyDescent="0.3">
      <c r="L337" s="4" t="s">
        <v>363</v>
      </c>
      <c r="M337" s="4" t="s">
        <v>364</v>
      </c>
      <c r="P337" s="168">
        <v>1</v>
      </c>
    </row>
    <row r="338" spans="5:18" x14ac:dyDescent="0.3">
      <c r="E338" s="69" t="s">
        <v>0</v>
      </c>
    </row>
    <row r="340" spans="5:18" x14ac:dyDescent="0.3">
      <c r="M340" s="4">
        <v>2014</v>
      </c>
    </row>
    <row r="344" spans="5:18" x14ac:dyDescent="0.3">
      <c r="L344" s="4" t="s">
        <v>363</v>
      </c>
      <c r="M344" s="4" t="s">
        <v>361</v>
      </c>
      <c r="R344" s="4">
        <v>1</v>
      </c>
    </row>
    <row r="347" spans="5:18" x14ac:dyDescent="0.3">
      <c r="M347" s="4">
        <v>2012</v>
      </c>
    </row>
    <row r="351" spans="5:18" x14ac:dyDescent="0.3">
      <c r="L351" s="4" t="s">
        <v>363</v>
      </c>
      <c r="M351" s="4" t="s">
        <v>361</v>
      </c>
      <c r="R351" s="4">
        <v>1</v>
      </c>
    </row>
    <row r="354" spans="12:18" x14ac:dyDescent="0.3">
      <c r="M354" s="4">
        <v>2012</v>
      </c>
    </row>
    <row r="358" spans="12:18" x14ac:dyDescent="0.3">
      <c r="L358" s="4" t="s">
        <v>363</v>
      </c>
      <c r="M358" s="4" t="s">
        <v>361</v>
      </c>
      <c r="P358" s="168">
        <v>1</v>
      </c>
    </row>
    <row r="361" spans="12:18" x14ac:dyDescent="0.3">
      <c r="M361" s="4">
        <v>2014</v>
      </c>
    </row>
    <row r="365" spans="12:18" x14ac:dyDescent="0.3">
      <c r="L365" s="4" t="s">
        <v>363</v>
      </c>
      <c r="M365" s="4" t="s">
        <v>364</v>
      </c>
      <c r="R365" s="4">
        <v>1</v>
      </c>
    </row>
    <row r="368" spans="12:18" x14ac:dyDescent="0.3">
      <c r="M368" s="4">
        <v>2012</v>
      </c>
    </row>
    <row r="372" spans="12:18" x14ac:dyDescent="0.3">
      <c r="L372" s="4" t="s">
        <v>363</v>
      </c>
      <c r="M372" s="4" t="s">
        <v>361</v>
      </c>
      <c r="R372" s="4">
        <v>1</v>
      </c>
    </row>
    <row r="375" spans="12:18" x14ac:dyDescent="0.3">
      <c r="M375" s="4">
        <v>2012</v>
      </c>
    </row>
    <row r="379" spans="12:18" x14ac:dyDescent="0.3">
      <c r="L379" s="4" t="s">
        <v>363</v>
      </c>
      <c r="M379" s="4" t="s">
        <v>364</v>
      </c>
      <c r="R379" s="4">
        <v>1</v>
      </c>
    </row>
    <row r="382" spans="12:18" x14ac:dyDescent="0.3">
      <c r="M382" s="4">
        <v>2012</v>
      </c>
    </row>
    <row r="386" spans="12:18" x14ac:dyDescent="0.3">
      <c r="L386" s="4" t="s">
        <v>363</v>
      </c>
      <c r="M386" s="4" t="s">
        <v>361</v>
      </c>
      <c r="R386" s="4">
        <v>1</v>
      </c>
    </row>
    <row r="389" spans="12:18" x14ac:dyDescent="0.3">
      <c r="M389" s="4">
        <v>2012</v>
      </c>
    </row>
    <row r="393" spans="12:18" x14ac:dyDescent="0.3">
      <c r="L393" s="4" t="s">
        <v>363</v>
      </c>
      <c r="M393" s="4" t="s">
        <v>364</v>
      </c>
      <c r="R393" s="4">
        <v>1</v>
      </c>
    </row>
    <row r="396" spans="12:18" x14ac:dyDescent="0.3">
      <c r="M396" s="4">
        <v>2012</v>
      </c>
    </row>
    <row r="400" spans="12:18" x14ac:dyDescent="0.3">
      <c r="L400" s="4" t="s">
        <v>366</v>
      </c>
      <c r="M400" s="4" t="s">
        <v>367</v>
      </c>
      <c r="P400" s="168">
        <v>1</v>
      </c>
    </row>
    <row r="403" spans="1:13" x14ac:dyDescent="0.3">
      <c r="M403" s="4">
        <v>2014</v>
      </c>
    </row>
    <row r="408" spans="1:13" x14ac:dyDescent="0.3">
      <c r="A408" s="4" t="s">
        <v>0</v>
      </c>
    </row>
    <row r="410" spans="1:13" x14ac:dyDescent="0.3">
      <c r="A410" s="4" t="s">
        <v>0</v>
      </c>
    </row>
    <row r="415" spans="1:13" x14ac:dyDescent="0.3">
      <c r="A415" s="4" t="s">
        <v>0</v>
      </c>
    </row>
    <row r="417" spans="1:14" x14ac:dyDescent="0.3">
      <c r="A417" s="4" t="s">
        <v>0</v>
      </c>
    </row>
    <row r="422" spans="1:14" x14ac:dyDescent="0.3">
      <c r="A422" s="4" t="s">
        <v>0</v>
      </c>
    </row>
    <row r="424" spans="1:14" x14ac:dyDescent="0.3">
      <c r="A424" s="4" t="s">
        <v>0</v>
      </c>
    </row>
    <row r="428" spans="1:14" x14ac:dyDescent="0.3">
      <c r="N428" s="4" t="s">
        <v>0</v>
      </c>
    </row>
  </sheetData>
  <sortState ref="A2:Q58">
    <sortCondition ref="Q2:Q58"/>
  </sortState>
  <mergeCells count="20">
    <mergeCell ref="F89:O89"/>
    <mergeCell ref="F90:O90"/>
    <mergeCell ref="F83:O83"/>
    <mergeCell ref="F84:O84"/>
    <mergeCell ref="F85:O85"/>
    <mergeCell ref="F86:O86"/>
    <mergeCell ref="F87:O87"/>
    <mergeCell ref="F88:O88"/>
    <mergeCell ref="F82:O82"/>
    <mergeCell ref="G71:M71"/>
    <mergeCell ref="F72:O72"/>
    <mergeCell ref="F73:O73"/>
    <mergeCell ref="F74:O74"/>
    <mergeCell ref="F75:O75"/>
    <mergeCell ref="F76:O76"/>
    <mergeCell ref="F77:O77"/>
    <mergeCell ref="F78:O78"/>
    <mergeCell ref="F79:O79"/>
    <mergeCell ref="F80:O80"/>
    <mergeCell ref="F81:O8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R5" sqref="R5"/>
    </sheetView>
  </sheetViews>
  <sheetFormatPr defaultColWidth="8.85546875" defaultRowHeight="15" x14ac:dyDescent="0.25"/>
  <cols>
    <col min="1" max="1" width="9" style="6" customWidth="1"/>
    <col min="2" max="2" width="18" style="7" customWidth="1"/>
    <col min="3" max="3" width="5.140625" style="22" hidden="1" customWidth="1"/>
    <col min="4" max="4" width="7.85546875" style="6" customWidth="1"/>
    <col min="5" max="5" width="15.28515625" style="6" customWidth="1"/>
    <col min="6" max="6" width="13.28515625" style="6" customWidth="1"/>
    <col min="7" max="7" width="7.42578125" style="6" customWidth="1"/>
    <col min="8" max="8" width="9" style="6" customWidth="1"/>
    <col min="9" max="9" width="5.28515625" style="6" hidden="1" customWidth="1"/>
    <col min="10" max="10" width="5.7109375" style="23" customWidth="1"/>
    <col min="11" max="11" width="9.85546875" style="6" customWidth="1"/>
    <col min="12" max="12" width="17.28515625" style="6" customWidth="1"/>
    <col min="13" max="13" width="14.7109375" style="6" customWidth="1"/>
    <col min="14" max="14" width="0" style="6" hidden="1" customWidth="1"/>
    <col min="15" max="15" width="3" style="6" customWidth="1"/>
    <col min="16" max="16" width="10.7109375" style="6" customWidth="1"/>
    <col min="17" max="16384" width="8.85546875" style="6"/>
  </cols>
  <sheetData>
    <row r="1" spans="1:16" thickTop="1" x14ac:dyDescent="0.3">
      <c r="A1" s="630" t="s">
        <v>8</v>
      </c>
      <c r="B1" s="631"/>
      <c r="C1" s="631"/>
      <c r="D1" s="631"/>
      <c r="E1" s="632"/>
      <c r="F1" s="633" t="s">
        <v>10</v>
      </c>
      <c r="G1" s="634"/>
      <c r="H1" s="634"/>
      <c r="I1" s="634"/>
      <c r="J1" s="634"/>
      <c r="K1" s="635"/>
      <c r="L1" s="74"/>
      <c r="M1" s="74"/>
      <c r="N1" s="74"/>
      <c r="O1" s="74"/>
      <c r="P1" s="74"/>
    </row>
    <row r="2" spans="1:16" x14ac:dyDescent="0.25">
      <c r="A2" s="636" t="s">
        <v>0</v>
      </c>
      <c r="B2" s="637"/>
      <c r="C2" s="637"/>
      <c r="D2" s="637"/>
      <c r="E2" s="638"/>
      <c r="F2" s="639" t="s">
        <v>0</v>
      </c>
      <c r="G2" s="640"/>
      <c r="H2" s="640"/>
      <c r="I2" s="640"/>
      <c r="J2" s="640"/>
      <c r="K2" s="641"/>
      <c r="L2" s="642" t="s">
        <v>0</v>
      </c>
      <c r="M2" s="643"/>
      <c r="N2" s="643"/>
      <c r="O2" s="643"/>
      <c r="P2" s="643"/>
    </row>
    <row r="3" spans="1:16" x14ac:dyDescent="0.25">
      <c r="A3" s="645" t="s">
        <v>9</v>
      </c>
      <c r="B3" s="646"/>
      <c r="C3" s="646"/>
      <c r="D3" s="646"/>
      <c r="E3" s="647"/>
      <c r="F3" s="648" t="s">
        <v>11</v>
      </c>
      <c r="G3" s="649"/>
      <c r="H3" s="649"/>
      <c r="I3" s="649"/>
      <c r="J3" s="649"/>
      <c r="K3" s="650"/>
      <c r="L3" s="644"/>
      <c r="M3" s="643"/>
      <c r="N3" s="643"/>
      <c r="O3" s="643"/>
      <c r="P3" s="643"/>
    </row>
    <row r="4" spans="1:16" thickBot="1" x14ac:dyDescent="0.35">
      <c r="A4" s="658" t="s">
        <v>0</v>
      </c>
      <c r="B4" s="659"/>
      <c r="C4" s="659"/>
      <c r="D4" s="659"/>
      <c r="E4" s="660"/>
      <c r="F4" s="661" t="s">
        <v>0</v>
      </c>
      <c r="G4" s="662"/>
      <c r="H4" s="662"/>
      <c r="I4" s="662"/>
      <c r="J4" s="662"/>
      <c r="K4" s="663"/>
      <c r="L4" s="75"/>
      <c r="M4" s="75"/>
      <c r="N4" s="75"/>
      <c r="O4" s="75"/>
      <c r="P4" s="75"/>
    </row>
    <row r="5" spans="1:16" ht="30" x14ac:dyDescent="0.3">
      <c r="A5" s="664" t="s">
        <v>44</v>
      </c>
      <c r="B5" s="665"/>
      <c r="C5" s="665"/>
      <c r="D5" s="665"/>
      <c r="E5" s="665"/>
      <c r="F5" s="666" t="s">
        <v>0</v>
      </c>
      <c r="G5" s="666"/>
      <c r="H5" s="76" t="s">
        <v>20</v>
      </c>
      <c r="I5" s="77" t="s">
        <v>2</v>
      </c>
      <c r="J5" s="667" t="s">
        <v>0</v>
      </c>
      <c r="K5" s="668"/>
      <c r="L5" s="669"/>
      <c r="M5" s="78" t="s">
        <v>0</v>
      </c>
      <c r="N5" s="79" t="s">
        <v>0</v>
      </c>
      <c r="O5" s="79" t="s">
        <v>0</v>
      </c>
      <c r="P5" s="80"/>
    </row>
    <row r="6" spans="1:16" ht="51" thickBot="1" x14ac:dyDescent="0.35">
      <c r="A6" s="81" t="s">
        <v>45</v>
      </c>
      <c r="B6" s="82" t="s">
        <v>46</v>
      </c>
      <c r="C6" s="83" t="s">
        <v>0</v>
      </c>
      <c r="D6" s="83" t="s">
        <v>47</v>
      </c>
      <c r="E6" s="84" t="s">
        <v>35</v>
      </c>
      <c r="F6" s="84" t="s">
        <v>36</v>
      </c>
      <c r="G6" s="85" t="s">
        <v>48</v>
      </c>
      <c r="H6" s="670" t="s">
        <v>49</v>
      </c>
      <c r="I6" s="671"/>
      <c r="J6" s="672"/>
      <c r="K6" s="86" t="s">
        <v>0</v>
      </c>
      <c r="L6" s="673" t="s">
        <v>50</v>
      </c>
      <c r="M6" s="674"/>
      <c r="N6" s="674"/>
      <c r="O6" s="674"/>
      <c r="P6" s="675"/>
    </row>
    <row r="7" spans="1:16" ht="15.75" thickTop="1" x14ac:dyDescent="0.25">
      <c r="A7" s="87" t="s">
        <v>51</v>
      </c>
      <c r="B7" s="601"/>
      <c r="C7" s="603" t="s">
        <v>0</v>
      </c>
      <c r="D7" s="88" t="s">
        <v>52</v>
      </c>
      <c r="E7" s="604" t="s">
        <v>0</v>
      </c>
      <c r="F7" s="604"/>
      <c r="G7" s="605"/>
      <c r="H7" s="607" t="s">
        <v>53</v>
      </c>
      <c r="I7" s="607"/>
      <c r="J7" s="145"/>
      <c r="K7" s="657" t="s">
        <v>54</v>
      </c>
      <c r="L7" s="591"/>
      <c r="M7" s="591"/>
      <c r="N7" s="591"/>
      <c r="O7" s="591"/>
      <c r="P7" s="592"/>
    </row>
    <row r="8" spans="1:16" ht="15.75" thickBot="1" x14ac:dyDescent="0.3">
      <c r="A8" s="90" t="s">
        <v>0</v>
      </c>
      <c r="B8" s="602"/>
      <c r="C8" s="328"/>
      <c r="D8" s="15" t="s">
        <v>55</v>
      </c>
      <c r="E8" s="91" t="s">
        <v>0</v>
      </c>
      <c r="F8" s="91" t="s">
        <v>56</v>
      </c>
      <c r="G8" s="606"/>
      <c r="H8" s="593" t="s">
        <v>57</v>
      </c>
      <c r="I8" s="593"/>
      <c r="J8" s="146"/>
      <c r="K8" s="147"/>
      <c r="L8" s="94"/>
      <c r="M8" s="95"/>
      <c r="N8" s="95"/>
      <c r="O8" s="96"/>
      <c r="P8" s="96"/>
    </row>
    <row r="9" spans="1:16" ht="15.75" thickTop="1" x14ac:dyDescent="0.25">
      <c r="A9" s="97" t="s">
        <v>0</v>
      </c>
      <c r="B9" s="602"/>
      <c r="C9" s="328"/>
      <c r="D9" s="15" t="s">
        <v>1</v>
      </c>
      <c r="E9" s="98" t="s">
        <v>0</v>
      </c>
      <c r="F9" s="98" t="s">
        <v>0</v>
      </c>
      <c r="G9" s="594"/>
      <c r="H9" s="593" t="s">
        <v>58</v>
      </c>
      <c r="I9" s="593"/>
      <c r="J9" s="146"/>
      <c r="K9" s="148"/>
      <c r="L9" s="100"/>
      <c r="M9" s="595" t="s">
        <v>0</v>
      </c>
      <c r="N9" s="596"/>
      <c r="O9" s="596"/>
      <c r="P9" s="599" t="s">
        <v>59</v>
      </c>
    </row>
    <row r="10" spans="1:16" ht="16.5" thickBot="1" x14ac:dyDescent="0.3">
      <c r="A10" s="152">
        <v>1</v>
      </c>
      <c r="B10" s="627"/>
      <c r="C10" s="628"/>
      <c r="D10" s="153" t="s">
        <v>60</v>
      </c>
      <c r="E10" s="154" t="s">
        <v>0</v>
      </c>
      <c r="F10" s="154" t="s">
        <v>0</v>
      </c>
      <c r="G10" s="629"/>
      <c r="H10" s="626" t="s">
        <v>61</v>
      </c>
      <c r="I10" s="626"/>
      <c r="J10" s="155"/>
      <c r="K10" s="149"/>
      <c r="L10" s="105"/>
      <c r="M10" s="597"/>
      <c r="N10" s="598"/>
      <c r="O10" s="598"/>
      <c r="P10" s="600"/>
    </row>
    <row r="11" spans="1:16" ht="21.75" thickTop="1" x14ac:dyDescent="0.25">
      <c r="A11" s="651" t="s">
        <v>62</v>
      </c>
      <c r="B11" s="652"/>
      <c r="C11" s="156"/>
      <c r="D11" s="653"/>
      <c r="E11" s="654"/>
      <c r="F11" s="654"/>
      <c r="G11" s="654"/>
      <c r="H11" s="654"/>
      <c r="I11" s="654"/>
      <c r="J11" s="655"/>
      <c r="K11" s="150" t="s">
        <v>0</v>
      </c>
      <c r="L11" s="94"/>
      <c r="M11" s="95"/>
      <c r="N11" s="95"/>
      <c r="O11" s="96"/>
      <c r="P11" s="107" t="s">
        <v>63</v>
      </c>
    </row>
    <row r="12" spans="1:16" ht="21.75" thickBot="1" x14ac:dyDescent="0.3">
      <c r="A12" s="588" t="s">
        <v>64</v>
      </c>
      <c r="B12" s="589"/>
      <c r="C12" s="73"/>
      <c r="D12" s="586"/>
      <c r="E12" s="587"/>
      <c r="F12" s="587"/>
      <c r="G12" s="587"/>
      <c r="H12" s="587"/>
      <c r="I12" s="587"/>
      <c r="J12" s="656"/>
      <c r="K12" s="151" t="s">
        <v>65</v>
      </c>
      <c r="L12" s="109"/>
      <c r="M12" s="110"/>
      <c r="N12" s="110"/>
      <c r="O12" s="110"/>
      <c r="P12" s="111" t="s">
        <v>66</v>
      </c>
    </row>
    <row r="13" spans="1:16" ht="15.75" thickTop="1" x14ac:dyDescent="0.25">
      <c r="A13" s="87" t="s">
        <v>51</v>
      </c>
      <c r="B13" s="601"/>
      <c r="C13" s="603" t="s">
        <v>0</v>
      </c>
      <c r="D13" s="88" t="s">
        <v>52</v>
      </c>
      <c r="E13" s="604" t="s">
        <v>0</v>
      </c>
      <c r="F13" s="604"/>
      <c r="G13" s="605"/>
      <c r="H13" s="607" t="s">
        <v>53</v>
      </c>
      <c r="I13" s="607"/>
      <c r="J13" s="89"/>
      <c r="K13" s="590" t="s">
        <v>54</v>
      </c>
      <c r="L13" s="591"/>
      <c r="M13" s="591"/>
      <c r="N13" s="591"/>
      <c r="O13" s="591"/>
      <c r="P13" s="592"/>
    </row>
    <row r="14" spans="1:16" ht="15.75" thickBot="1" x14ac:dyDescent="0.3">
      <c r="A14" s="90" t="s">
        <v>0</v>
      </c>
      <c r="B14" s="602"/>
      <c r="C14" s="328"/>
      <c r="D14" s="15" t="s">
        <v>55</v>
      </c>
      <c r="E14" s="91" t="s">
        <v>0</v>
      </c>
      <c r="F14" s="91" t="s">
        <v>56</v>
      </c>
      <c r="G14" s="606"/>
      <c r="H14" s="593" t="s">
        <v>57</v>
      </c>
      <c r="I14" s="593"/>
      <c r="J14" s="92"/>
      <c r="K14" s="93"/>
      <c r="L14" s="94"/>
      <c r="M14" s="95"/>
      <c r="N14" s="95"/>
      <c r="O14" s="96"/>
      <c r="P14" s="96"/>
    </row>
    <row r="15" spans="1:16" ht="15.75" thickTop="1" x14ac:dyDescent="0.25">
      <c r="A15" s="97" t="s">
        <v>0</v>
      </c>
      <c r="B15" s="602"/>
      <c r="C15" s="328"/>
      <c r="D15" s="15" t="s">
        <v>1</v>
      </c>
      <c r="E15" s="98" t="s">
        <v>0</v>
      </c>
      <c r="F15" s="98" t="s">
        <v>0</v>
      </c>
      <c r="G15" s="594"/>
      <c r="H15" s="593" t="s">
        <v>58</v>
      </c>
      <c r="I15" s="593"/>
      <c r="J15" s="92"/>
      <c r="K15" s="99"/>
      <c r="L15" s="100"/>
      <c r="M15" s="595" t="s">
        <v>0</v>
      </c>
      <c r="N15" s="596"/>
      <c r="O15" s="596"/>
      <c r="P15" s="599" t="s">
        <v>59</v>
      </c>
    </row>
    <row r="16" spans="1:16" ht="16.5" thickBot="1" x14ac:dyDescent="0.3">
      <c r="A16" s="101">
        <v>2</v>
      </c>
      <c r="B16" s="602"/>
      <c r="C16" s="328"/>
      <c r="D16" s="102" t="s">
        <v>60</v>
      </c>
      <c r="E16" s="103" t="s">
        <v>0</v>
      </c>
      <c r="F16" s="103" t="s">
        <v>0</v>
      </c>
      <c r="G16" s="594"/>
      <c r="H16" s="593" t="s">
        <v>61</v>
      </c>
      <c r="I16" s="593"/>
      <c r="J16" s="92"/>
      <c r="K16" s="104"/>
      <c r="L16" s="105"/>
      <c r="M16" s="597"/>
      <c r="N16" s="598"/>
      <c r="O16" s="598"/>
      <c r="P16" s="600"/>
    </row>
    <row r="17" spans="1:16" ht="21.75" thickTop="1" x14ac:dyDescent="0.25">
      <c r="A17" s="582" t="s">
        <v>62</v>
      </c>
      <c r="B17" s="583"/>
      <c r="C17" s="72"/>
      <c r="D17" s="584"/>
      <c r="E17" s="585"/>
      <c r="F17" s="585"/>
      <c r="G17" s="585"/>
      <c r="H17" s="585"/>
      <c r="I17" s="585"/>
      <c r="J17" s="585"/>
      <c r="K17" s="106" t="s">
        <v>0</v>
      </c>
      <c r="L17" s="94"/>
      <c r="M17" s="95"/>
      <c r="N17" s="95"/>
      <c r="O17" s="96"/>
      <c r="P17" s="107" t="s">
        <v>63</v>
      </c>
    </row>
    <row r="18" spans="1:16" ht="21.75" thickBot="1" x14ac:dyDescent="0.3">
      <c r="A18" s="588" t="s">
        <v>64</v>
      </c>
      <c r="B18" s="589"/>
      <c r="C18" s="73"/>
      <c r="D18" s="586"/>
      <c r="E18" s="587"/>
      <c r="F18" s="587"/>
      <c r="G18" s="587"/>
      <c r="H18" s="587"/>
      <c r="I18" s="587"/>
      <c r="J18" s="587"/>
      <c r="K18" s="108" t="s">
        <v>65</v>
      </c>
      <c r="L18" s="109"/>
      <c r="M18" s="110"/>
      <c r="N18" s="110"/>
      <c r="O18" s="110"/>
      <c r="P18" s="111" t="s">
        <v>66</v>
      </c>
    </row>
    <row r="19" spans="1:16" ht="15.75" thickTop="1" x14ac:dyDescent="0.25">
      <c r="A19" s="87" t="s">
        <v>51</v>
      </c>
      <c r="B19" s="601"/>
      <c r="C19" s="603" t="s">
        <v>0</v>
      </c>
      <c r="D19" s="88" t="s">
        <v>52</v>
      </c>
      <c r="E19" s="604" t="s">
        <v>0</v>
      </c>
      <c r="F19" s="604"/>
      <c r="G19" s="605"/>
      <c r="H19" s="607" t="s">
        <v>53</v>
      </c>
      <c r="I19" s="607"/>
      <c r="J19" s="89"/>
      <c r="K19" s="590" t="s">
        <v>54</v>
      </c>
      <c r="L19" s="591"/>
      <c r="M19" s="591"/>
      <c r="N19" s="591"/>
      <c r="O19" s="591"/>
      <c r="P19" s="592"/>
    </row>
    <row r="20" spans="1:16" ht="15.75" thickBot="1" x14ac:dyDescent="0.3">
      <c r="A20" s="90" t="s">
        <v>0</v>
      </c>
      <c r="B20" s="602"/>
      <c r="C20" s="328"/>
      <c r="D20" s="15" t="s">
        <v>55</v>
      </c>
      <c r="E20" s="91" t="s">
        <v>0</v>
      </c>
      <c r="F20" s="91" t="s">
        <v>56</v>
      </c>
      <c r="G20" s="606"/>
      <c r="H20" s="593" t="s">
        <v>57</v>
      </c>
      <c r="I20" s="593"/>
      <c r="J20" s="92"/>
      <c r="K20" s="93"/>
      <c r="L20" s="94"/>
      <c r="M20" s="95"/>
      <c r="N20" s="95"/>
      <c r="O20" s="96"/>
      <c r="P20" s="96"/>
    </row>
    <row r="21" spans="1:16" ht="15.75" thickTop="1" x14ac:dyDescent="0.25">
      <c r="A21" s="97" t="e">
        <f>IF(#REF!=1,"Has Photo","Need Photo")</f>
        <v>#REF!</v>
      </c>
      <c r="B21" s="602"/>
      <c r="C21" s="328"/>
      <c r="D21" s="15" t="s">
        <v>1</v>
      </c>
      <c r="E21" s="98" t="s">
        <v>0</v>
      </c>
      <c r="F21" s="98" t="s">
        <v>0</v>
      </c>
      <c r="G21" s="594"/>
      <c r="H21" s="593" t="s">
        <v>58</v>
      </c>
      <c r="I21" s="593"/>
      <c r="J21" s="92"/>
      <c r="K21" s="99"/>
      <c r="L21" s="100"/>
      <c r="M21" s="595" t="s">
        <v>0</v>
      </c>
      <c r="N21" s="596"/>
      <c r="O21" s="596"/>
      <c r="P21" s="599" t="s">
        <v>59</v>
      </c>
    </row>
    <row r="22" spans="1:16" ht="16.5" thickBot="1" x14ac:dyDescent="0.3">
      <c r="A22" s="101">
        <v>3</v>
      </c>
      <c r="B22" s="602"/>
      <c r="C22" s="328"/>
      <c r="D22" s="102" t="s">
        <v>60</v>
      </c>
      <c r="E22" s="103" t="s">
        <v>0</v>
      </c>
      <c r="F22" s="103" t="s">
        <v>0</v>
      </c>
      <c r="G22" s="594"/>
      <c r="H22" s="593" t="s">
        <v>61</v>
      </c>
      <c r="I22" s="593"/>
      <c r="J22" s="92"/>
      <c r="K22" s="104"/>
      <c r="L22" s="105"/>
      <c r="M22" s="597"/>
      <c r="N22" s="598"/>
      <c r="O22" s="598"/>
      <c r="P22" s="600"/>
    </row>
    <row r="23" spans="1:16" ht="21.75" thickTop="1" x14ac:dyDescent="0.25">
      <c r="A23" s="582" t="s">
        <v>62</v>
      </c>
      <c r="B23" s="583"/>
      <c r="C23" s="72"/>
      <c r="D23" s="584"/>
      <c r="E23" s="585"/>
      <c r="F23" s="585"/>
      <c r="G23" s="585"/>
      <c r="H23" s="585"/>
      <c r="I23" s="585"/>
      <c r="J23" s="585"/>
      <c r="K23" s="106" t="s">
        <v>0</v>
      </c>
      <c r="L23" s="94"/>
      <c r="M23" s="95"/>
      <c r="N23" s="95"/>
      <c r="O23" s="96"/>
      <c r="P23" s="107" t="s">
        <v>63</v>
      </c>
    </row>
    <row r="24" spans="1:16" ht="21.75" thickBot="1" x14ac:dyDescent="0.3">
      <c r="A24" s="588" t="s">
        <v>64</v>
      </c>
      <c r="B24" s="589"/>
      <c r="C24" s="73"/>
      <c r="D24" s="586"/>
      <c r="E24" s="587"/>
      <c r="F24" s="587"/>
      <c r="G24" s="587"/>
      <c r="H24" s="587"/>
      <c r="I24" s="587"/>
      <c r="J24" s="587"/>
      <c r="K24" s="108" t="s">
        <v>65</v>
      </c>
      <c r="L24" s="109"/>
      <c r="M24" s="110"/>
      <c r="N24" s="110"/>
      <c r="O24" s="110"/>
      <c r="P24" s="111" t="s">
        <v>66</v>
      </c>
    </row>
    <row r="25" spans="1:16" ht="15.75" thickTop="1" x14ac:dyDescent="0.25">
      <c r="A25" s="87" t="s">
        <v>51</v>
      </c>
      <c r="B25" s="601"/>
      <c r="C25" s="603" t="s">
        <v>0</v>
      </c>
      <c r="D25" s="88" t="s">
        <v>52</v>
      </c>
      <c r="E25" s="604" t="s">
        <v>0</v>
      </c>
      <c r="F25" s="604"/>
      <c r="G25" s="605"/>
      <c r="H25" s="607" t="s">
        <v>53</v>
      </c>
      <c r="I25" s="607"/>
      <c r="J25" s="89"/>
      <c r="K25" s="590" t="s">
        <v>54</v>
      </c>
      <c r="L25" s="591"/>
      <c r="M25" s="591"/>
      <c r="N25" s="591"/>
      <c r="O25" s="591"/>
      <c r="P25" s="592"/>
    </row>
    <row r="26" spans="1:16" ht="15.75" thickBot="1" x14ac:dyDescent="0.3">
      <c r="A26" s="90" t="s">
        <v>0</v>
      </c>
      <c r="B26" s="602"/>
      <c r="C26" s="328"/>
      <c r="D26" s="15" t="s">
        <v>55</v>
      </c>
      <c r="E26" s="91" t="s">
        <v>0</v>
      </c>
      <c r="F26" s="91" t="s">
        <v>56</v>
      </c>
      <c r="G26" s="606"/>
      <c r="H26" s="593" t="s">
        <v>57</v>
      </c>
      <c r="I26" s="593"/>
      <c r="J26" s="92"/>
      <c r="K26" s="93"/>
      <c r="L26" s="94"/>
      <c r="M26" s="95"/>
      <c r="N26" s="95"/>
      <c r="O26" s="96"/>
      <c r="P26" s="96"/>
    </row>
    <row r="27" spans="1:16" ht="15.75" thickTop="1" x14ac:dyDescent="0.25">
      <c r="A27" s="97" t="s">
        <v>0</v>
      </c>
      <c r="B27" s="602"/>
      <c r="C27" s="328"/>
      <c r="D27" s="15" t="s">
        <v>1</v>
      </c>
      <c r="E27" s="98" t="s">
        <v>0</v>
      </c>
      <c r="F27" s="98" t="s">
        <v>0</v>
      </c>
      <c r="G27" s="594"/>
      <c r="H27" s="593" t="s">
        <v>58</v>
      </c>
      <c r="I27" s="593"/>
      <c r="J27" s="92"/>
      <c r="K27" s="99"/>
      <c r="L27" s="100"/>
      <c r="M27" s="595" t="s">
        <v>0</v>
      </c>
      <c r="N27" s="596"/>
      <c r="O27" s="596"/>
      <c r="P27" s="599" t="s">
        <v>59</v>
      </c>
    </row>
    <row r="28" spans="1:16" ht="16.5" thickBot="1" x14ac:dyDescent="0.3">
      <c r="A28" s="101">
        <v>4</v>
      </c>
      <c r="B28" s="602"/>
      <c r="C28" s="328"/>
      <c r="D28" s="102" t="s">
        <v>60</v>
      </c>
      <c r="E28" s="103" t="s">
        <v>0</v>
      </c>
      <c r="F28" s="103" t="s">
        <v>0</v>
      </c>
      <c r="G28" s="594"/>
      <c r="H28" s="593" t="s">
        <v>61</v>
      </c>
      <c r="I28" s="593"/>
      <c r="J28" s="92"/>
      <c r="K28" s="104"/>
      <c r="L28" s="105"/>
      <c r="M28" s="597"/>
      <c r="N28" s="598"/>
      <c r="O28" s="598"/>
      <c r="P28" s="600"/>
    </row>
    <row r="29" spans="1:16" ht="21.75" thickTop="1" x14ac:dyDescent="0.25">
      <c r="A29" s="582" t="s">
        <v>62</v>
      </c>
      <c r="B29" s="583"/>
      <c r="C29" s="72"/>
      <c r="D29" s="584"/>
      <c r="E29" s="585"/>
      <c r="F29" s="585"/>
      <c r="G29" s="585"/>
      <c r="H29" s="585"/>
      <c r="I29" s="585"/>
      <c r="J29" s="585"/>
      <c r="K29" s="106" t="s">
        <v>0</v>
      </c>
      <c r="L29" s="94"/>
      <c r="M29" s="95"/>
      <c r="N29" s="95"/>
      <c r="O29" s="96"/>
      <c r="P29" s="107" t="s">
        <v>63</v>
      </c>
    </row>
    <row r="30" spans="1:16" ht="21.75" thickBot="1" x14ac:dyDescent="0.3">
      <c r="A30" s="588" t="s">
        <v>64</v>
      </c>
      <c r="B30" s="589"/>
      <c r="C30" s="73"/>
      <c r="D30" s="586"/>
      <c r="E30" s="587"/>
      <c r="F30" s="587"/>
      <c r="G30" s="587"/>
      <c r="H30" s="587"/>
      <c r="I30" s="587"/>
      <c r="J30" s="587"/>
      <c r="K30" s="108" t="s">
        <v>65</v>
      </c>
      <c r="L30" s="109"/>
      <c r="M30" s="110"/>
      <c r="N30" s="110"/>
      <c r="O30" s="110"/>
      <c r="P30" s="111" t="s">
        <v>66</v>
      </c>
    </row>
    <row r="31" spans="1:16" ht="15.75" thickTop="1" x14ac:dyDescent="0.25">
      <c r="A31" s="87" t="s">
        <v>51</v>
      </c>
      <c r="B31" s="601"/>
      <c r="C31" s="603" t="s">
        <v>0</v>
      </c>
      <c r="D31" s="88" t="s">
        <v>52</v>
      </c>
      <c r="E31" s="604" t="s">
        <v>0</v>
      </c>
      <c r="F31" s="604"/>
      <c r="G31" s="605"/>
      <c r="H31" s="607" t="s">
        <v>53</v>
      </c>
      <c r="I31" s="607"/>
      <c r="J31" s="89"/>
      <c r="K31" s="590" t="s">
        <v>54</v>
      </c>
      <c r="L31" s="591"/>
      <c r="M31" s="591"/>
      <c r="N31" s="591"/>
      <c r="O31" s="591"/>
      <c r="P31" s="592"/>
    </row>
    <row r="32" spans="1:16" ht="15.75" thickBot="1" x14ac:dyDescent="0.3">
      <c r="A32" s="90" t="s">
        <v>0</v>
      </c>
      <c r="B32" s="602"/>
      <c r="C32" s="328"/>
      <c r="D32" s="15" t="s">
        <v>55</v>
      </c>
      <c r="E32" s="91" t="s">
        <v>0</v>
      </c>
      <c r="F32" s="91" t="s">
        <v>56</v>
      </c>
      <c r="G32" s="606"/>
      <c r="H32" s="593" t="s">
        <v>57</v>
      </c>
      <c r="I32" s="593"/>
      <c r="J32" s="92"/>
      <c r="K32" s="93"/>
      <c r="L32" s="94"/>
      <c r="M32" s="95"/>
      <c r="N32" s="95"/>
      <c r="O32" s="96"/>
      <c r="P32" s="96"/>
    </row>
    <row r="33" spans="1:16" ht="15.75" thickTop="1" x14ac:dyDescent="0.25">
      <c r="A33" s="97" t="s">
        <v>0</v>
      </c>
      <c r="B33" s="602"/>
      <c r="C33" s="328"/>
      <c r="D33" s="15" t="s">
        <v>1</v>
      </c>
      <c r="E33" s="98" t="s">
        <v>0</v>
      </c>
      <c r="F33" s="98" t="s">
        <v>0</v>
      </c>
      <c r="G33" s="594"/>
      <c r="H33" s="593" t="s">
        <v>58</v>
      </c>
      <c r="I33" s="593"/>
      <c r="J33" s="92"/>
      <c r="K33" s="99"/>
      <c r="L33" s="100"/>
      <c r="M33" s="595" t="s">
        <v>0</v>
      </c>
      <c r="N33" s="596"/>
      <c r="O33" s="596"/>
      <c r="P33" s="599" t="s">
        <v>59</v>
      </c>
    </row>
    <row r="34" spans="1:16" ht="16.5" thickBot="1" x14ac:dyDescent="0.3">
      <c r="A34" s="101">
        <v>5</v>
      </c>
      <c r="B34" s="602"/>
      <c r="C34" s="328"/>
      <c r="D34" s="102" t="s">
        <v>60</v>
      </c>
      <c r="E34" s="103" t="s">
        <v>0</v>
      </c>
      <c r="F34" s="103" t="s">
        <v>0</v>
      </c>
      <c r="G34" s="594"/>
      <c r="H34" s="593" t="s">
        <v>61</v>
      </c>
      <c r="I34" s="593"/>
      <c r="J34" s="92"/>
      <c r="K34" s="104"/>
      <c r="L34" s="105"/>
      <c r="M34" s="597"/>
      <c r="N34" s="598"/>
      <c r="O34" s="598"/>
      <c r="P34" s="600"/>
    </row>
    <row r="35" spans="1:16" ht="21.75" thickTop="1" x14ac:dyDescent="0.25">
      <c r="A35" s="582" t="s">
        <v>62</v>
      </c>
      <c r="B35" s="583"/>
      <c r="C35" s="72"/>
      <c r="D35" s="584"/>
      <c r="E35" s="585"/>
      <c r="F35" s="585"/>
      <c r="G35" s="585"/>
      <c r="H35" s="585"/>
      <c r="I35" s="585"/>
      <c r="J35" s="585"/>
      <c r="K35" s="106" t="s">
        <v>0</v>
      </c>
      <c r="L35" s="94"/>
      <c r="M35" s="95"/>
      <c r="N35" s="95"/>
      <c r="O35" s="96"/>
      <c r="P35" s="107" t="s">
        <v>63</v>
      </c>
    </row>
    <row r="36" spans="1:16" ht="21.75" thickBot="1" x14ac:dyDescent="0.3">
      <c r="A36" s="588" t="s">
        <v>64</v>
      </c>
      <c r="B36" s="589"/>
      <c r="C36" s="73"/>
      <c r="D36" s="586"/>
      <c r="E36" s="587"/>
      <c r="F36" s="587"/>
      <c r="G36" s="587"/>
      <c r="H36" s="587"/>
      <c r="I36" s="587"/>
      <c r="J36" s="587"/>
      <c r="K36" s="108" t="s">
        <v>65</v>
      </c>
      <c r="L36" s="109"/>
      <c r="M36" s="110"/>
      <c r="N36" s="110"/>
      <c r="O36" s="110"/>
      <c r="P36" s="111" t="s">
        <v>66</v>
      </c>
    </row>
    <row r="37" spans="1:16" ht="21.75" thickTop="1" x14ac:dyDescent="0.25">
      <c r="A37" s="112"/>
      <c r="B37" s="113"/>
      <c r="C37" s="114"/>
      <c r="D37" s="115"/>
      <c r="E37" s="116"/>
      <c r="F37" s="116"/>
      <c r="G37" s="116"/>
      <c r="H37" s="116"/>
      <c r="I37" s="116"/>
      <c r="J37" s="116"/>
      <c r="K37" s="117"/>
      <c r="L37" s="118"/>
      <c r="M37" s="118"/>
      <c r="N37" s="118"/>
      <c r="O37" s="118"/>
      <c r="P37" s="119"/>
    </row>
    <row r="38" spans="1:16" ht="21" x14ac:dyDescent="0.25">
      <c r="A38" s="120"/>
      <c r="B38" s="121"/>
      <c r="C38" s="122"/>
      <c r="D38" s="624" t="s">
        <v>67</v>
      </c>
      <c r="E38" s="625"/>
      <c r="F38" s="123"/>
      <c r="G38" s="123"/>
      <c r="H38" s="123"/>
      <c r="I38" s="123"/>
      <c r="J38" s="123"/>
      <c r="K38" s="124"/>
      <c r="L38" s="95"/>
      <c r="M38" s="95"/>
      <c r="N38" s="95"/>
      <c r="O38" s="95"/>
      <c r="P38" s="125"/>
    </row>
    <row r="39" spans="1:16" ht="21.75" thickBot="1" x14ac:dyDescent="0.3">
      <c r="A39" s="126"/>
      <c r="B39" s="127"/>
      <c r="C39" s="128"/>
      <c r="D39" s="129"/>
      <c r="E39" s="130"/>
      <c r="F39" s="130"/>
      <c r="G39" s="130"/>
      <c r="H39" s="130"/>
      <c r="I39" s="130"/>
      <c r="J39" s="130"/>
      <c r="K39" s="131"/>
      <c r="L39" s="110"/>
      <c r="M39" s="110"/>
      <c r="N39" s="110"/>
      <c r="O39" s="110"/>
      <c r="P39" s="111"/>
    </row>
    <row r="40" spans="1:16" ht="15.75" thickTop="1" x14ac:dyDescent="0.25">
      <c r="A40" s="87" t="s">
        <v>51</v>
      </c>
      <c r="B40" s="601"/>
      <c r="C40" s="603" t="s">
        <v>0</v>
      </c>
      <c r="D40" s="88" t="s">
        <v>52</v>
      </c>
      <c r="E40" s="604" t="s">
        <v>0</v>
      </c>
      <c r="F40" s="604"/>
      <c r="G40" s="605"/>
      <c r="H40" s="607" t="s">
        <v>53</v>
      </c>
      <c r="I40" s="607"/>
      <c r="J40" s="89"/>
      <c r="K40" s="590" t="s">
        <v>54</v>
      </c>
      <c r="L40" s="591"/>
      <c r="M40" s="591"/>
      <c r="N40" s="591"/>
      <c r="O40" s="591"/>
      <c r="P40" s="592"/>
    </row>
    <row r="41" spans="1:16" ht="15.75" thickBot="1" x14ac:dyDescent="0.3">
      <c r="A41" s="90" t="s">
        <v>0</v>
      </c>
      <c r="B41" s="602"/>
      <c r="C41" s="328"/>
      <c r="D41" s="15" t="s">
        <v>55</v>
      </c>
      <c r="E41" s="91" t="s">
        <v>0</v>
      </c>
      <c r="F41" s="91" t="s">
        <v>56</v>
      </c>
      <c r="G41" s="606"/>
      <c r="H41" s="593" t="s">
        <v>57</v>
      </c>
      <c r="I41" s="593"/>
      <c r="J41" s="92"/>
      <c r="K41" s="93"/>
      <c r="L41" s="94"/>
      <c r="M41" s="95"/>
      <c r="N41" s="95"/>
      <c r="O41" s="96"/>
      <c r="P41" s="96"/>
    </row>
    <row r="42" spans="1:16" ht="15.75" thickTop="1" x14ac:dyDescent="0.25">
      <c r="A42" s="97" t="s">
        <v>0</v>
      </c>
      <c r="B42" s="602"/>
      <c r="C42" s="328"/>
      <c r="D42" s="15" t="s">
        <v>1</v>
      </c>
      <c r="E42" s="98" t="s">
        <v>0</v>
      </c>
      <c r="F42" s="98" t="s">
        <v>0</v>
      </c>
      <c r="G42" s="594"/>
      <c r="H42" s="593" t="s">
        <v>58</v>
      </c>
      <c r="I42" s="593"/>
      <c r="J42" s="92"/>
      <c r="K42" s="99"/>
      <c r="L42" s="100"/>
      <c r="M42" s="595" t="s">
        <v>0</v>
      </c>
      <c r="N42" s="596"/>
      <c r="O42" s="596"/>
      <c r="P42" s="599" t="s">
        <v>59</v>
      </c>
    </row>
    <row r="43" spans="1:16" ht="16.5" thickBot="1" x14ac:dyDescent="0.3">
      <c r="A43" s="101">
        <v>6</v>
      </c>
      <c r="B43" s="602"/>
      <c r="C43" s="328"/>
      <c r="D43" s="102" t="s">
        <v>60</v>
      </c>
      <c r="E43" s="103" t="s">
        <v>0</v>
      </c>
      <c r="F43" s="103" t="s">
        <v>0</v>
      </c>
      <c r="G43" s="594"/>
      <c r="H43" s="593" t="s">
        <v>61</v>
      </c>
      <c r="I43" s="593"/>
      <c r="J43" s="92"/>
      <c r="K43" s="104"/>
      <c r="L43" s="105"/>
      <c r="M43" s="597"/>
      <c r="N43" s="598"/>
      <c r="O43" s="598"/>
      <c r="P43" s="600"/>
    </row>
    <row r="44" spans="1:16" ht="21.75" thickTop="1" x14ac:dyDescent="0.25">
      <c r="A44" s="582" t="s">
        <v>62</v>
      </c>
      <c r="B44" s="583"/>
      <c r="C44" s="72"/>
      <c r="D44" s="584"/>
      <c r="E44" s="585"/>
      <c r="F44" s="585"/>
      <c r="G44" s="585"/>
      <c r="H44" s="585"/>
      <c r="I44" s="585"/>
      <c r="J44" s="585"/>
      <c r="K44" s="106" t="s">
        <v>0</v>
      </c>
      <c r="L44" s="94"/>
      <c r="M44" s="95"/>
      <c r="N44" s="95"/>
      <c r="O44" s="96"/>
      <c r="P44" s="107" t="s">
        <v>63</v>
      </c>
    </row>
    <row r="45" spans="1:16" ht="21.75" thickBot="1" x14ac:dyDescent="0.3">
      <c r="A45" s="588" t="s">
        <v>64</v>
      </c>
      <c r="B45" s="589"/>
      <c r="C45" s="73"/>
      <c r="D45" s="586"/>
      <c r="E45" s="587"/>
      <c r="F45" s="587"/>
      <c r="G45" s="587"/>
      <c r="H45" s="587"/>
      <c r="I45" s="587"/>
      <c r="J45" s="587"/>
      <c r="K45" s="108" t="s">
        <v>65</v>
      </c>
      <c r="L45" s="109"/>
      <c r="M45" s="110"/>
      <c r="N45" s="110"/>
      <c r="O45" s="110"/>
      <c r="P45" s="111" t="s">
        <v>66</v>
      </c>
    </row>
    <row r="46" spans="1:16" ht="15.75" thickTop="1" x14ac:dyDescent="0.25">
      <c r="A46" s="87" t="s">
        <v>51</v>
      </c>
      <c r="B46" s="601"/>
      <c r="C46" s="603" t="s">
        <v>0</v>
      </c>
      <c r="D46" s="88" t="s">
        <v>52</v>
      </c>
      <c r="E46" s="604" t="s">
        <v>0</v>
      </c>
      <c r="F46" s="604"/>
      <c r="G46" s="605"/>
      <c r="H46" s="607" t="s">
        <v>53</v>
      </c>
      <c r="I46" s="607"/>
      <c r="J46" s="89"/>
      <c r="K46" s="590" t="s">
        <v>54</v>
      </c>
      <c r="L46" s="591"/>
      <c r="M46" s="591"/>
      <c r="N46" s="591"/>
      <c r="O46" s="591"/>
      <c r="P46" s="592"/>
    </row>
    <row r="47" spans="1:16" ht="15.75" thickBot="1" x14ac:dyDescent="0.3">
      <c r="A47" s="90" t="s">
        <v>0</v>
      </c>
      <c r="B47" s="602"/>
      <c r="C47" s="328"/>
      <c r="D47" s="15" t="s">
        <v>55</v>
      </c>
      <c r="E47" s="91" t="s">
        <v>0</v>
      </c>
      <c r="F47" s="91" t="s">
        <v>56</v>
      </c>
      <c r="G47" s="606"/>
      <c r="H47" s="593" t="s">
        <v>57</v>
      </c>
      <c r="I47" s="593"/>
      <c r="J47" s="92"/>
      <c r="K47" s="93"/>
      <c r="L47" s="94"/>
      <c r="M47" s="95"/>
      <c r="N47" s="95"/>
      <c r="O47" s="96"/>
      <c r="P47" s="96"/>
    </row>
    <row r="48" spans="1:16" ht="15.75" thickTop="1" x14ac:dyDescent="0.25">
      <c r="A48" s="97" t="s">
        <v>0</v>
      </c>
      <c r="B48" s="602"/>
      <c r="C48" s="328"/>
      <c r="D48" s="15" t="s">
        <v>1</v>
      </c>
      <c r="E48" s="98" t="s">
        <v>0</v>
      </c>
      <c r="F48" s="98" t="s">
        <v>0</v>
      </c>
      <c r="G48" s="594"/>
      <c r="H48" s="593" t="s">
        <v>58</v>
      </c>
      <c r="I48" s="593"/>
      <c r="J48" s="92"/>
      <c r="K48" s="99"/>
      <c r="L48" s="100"/>
      <c r="M48" s="595" t="s">
        <v>0</v>
      </c>
      <c r="N48" s="596"/>
      <c r="O48" s="596"/>
      <c r="P48" s="599" t="s">
        <v>59</v>
      </c>
    </row>
    <row r="49" spans="1:16" ht="16.5" thickBot="1" x14ac:dyDescent="0.3">
      <c r="A49" s="101">
        <v>7</v>
      </c>
      <c r="B49" s="602"/>
      <c r="C49" s="328"/>
      <c r="D49" s="102" t="s">
        <v>60</v>
      </c>
      <c r="E49" s="103" t="s">
        <v>0</v>
      </c>
      <c r="F49" s="103" t="s">
        <v>0</v>
      </c>
      <c r="G49" s="594"/>
      <c r="H49" s="593" t="s">
        <v>61</v>
      </c>
      <c r="I49" s="593"/>
      <c r="J49" s="92"/>
      <c r="K49" s="104"/>
      <c r="L49" s="105"/>
      <c r="M49" s="597"/>
      <c r="N49" s="598"/>
      <c r="O49" s="598"/>
      <c r="P49" s="600"/>
    </row>
    <row r="50" spans="1:16" ht="21.75" thickTop="1" x14ac:dyDescent="0.25">
      <c r="A50" s="582" t="s">
        <v>62</v>
      </c>
      <c r="B50" s="583"/>
      <c r="C50" s="72"/>
      <c r="D50" s="584"/>
      <c r="E50" s="585"/>
      <c r="F50" s="585"/>
      <c r="G50" s="585"/>
      <c r="H50" s="585"/>
      <c r="I50" s="585"/>
      <c r="J50" s="585"/>
      <c r="K50" s="106" t="s">
        <v>0</v>
      </c>
      <c r="L50" s="94"/>
      <c r="M50" s="95"/>
      <c r="N50" s="95"/>
      <c r="O50" s="96"/>
      <c r="P50" s="107" t="s">
        <v>63</v>
      </c>
    </row>
    <row r="51" spans="1:16" ht="21.75" thickBot="1" x14ac:dyDescent="0.3">
      <c r="A51" s="588" t="s">
        <v>64</v>
      </c>
      <c r="B51" s="589"/>
      <c r="C51" s="73"/>
      <c r="D51" s="586"/>
      <c r="E51" s="587"/>
      <c r="F51" s="587"/>
      <c r="G51" s="587"/>
      <c r="H51" s="587"/>
      <c r="I51" s="587"/>
      <c r="J51" s="587"/>
      <c r="K51" s="108" t="s">
        <v>65</v>
      </c>
      <c r="L51" s="109"/>
      <c r="M51" s="110"/>
      <c r="N51" s="110"/>
      <c r="O51" s="110"/>
      <c r="P51" s="111" t="s">
        <v>66</v>
      </c>
    </row>
    <row r="52" spans="1:16" ht="15.75" thickTop="1" x14ac:dyDescent="0.25">
      <c r="A52" s="87" t="s">
        <v>51</v>
      </c>
      <c r="B52" s="601"/>
      <c r="C52" s="603" t="s">
        <v>0</v>
      </c>
      <c r="D52" s="88" t="s">
        <v>52</v>
      </c>
      <c r="E52" s="604" t="s">
        <v>0</v>
      </c>
      <c r="F52" s="604"/>
      <c r="G52" s="605"/>
      <c r="H52" s="607" t="s">
        <v>53</v>
      </c>
      <c r="I52" s="607"/>
      <c r="J52" s="89"/>
      <c r="K52" s="613" t="s">
        <v>54</v>
      </c>
      <c r="L52" s="614"/>
      <c r="M52" s="614"/>
      <c r="N52" s="614"/>
      <c r="O52" s="614"/>
      <c r="P52" s="615"/>
    </row>
    <row r="53" spans="1:16" x14ac:dyDescent="0.25">
      <c r="A53" s="90" t="s">
        <v>0</v>
      </c>
      <c r="B53" s="602"/>
      <c r="C53" s="328"/>
      <c r="D53" s="15" t="s">
        <v>55</v>
      </c>
      <c r="E53" s="91" t="s">
        <v>0</v>
      </c>
      <c r="F53" s="91" t="s">
        <v>56</v>
      </c>
      <c r="G53" s="606"/>
      <c r="H53" s="593" t="s">
        <v>57</v>
      </c>
      <c r="I53" s="593"/>
      <c r="J53" s="92"/>
      <c r="K53" s="132"/>
      <c r="L53" s="133"/>
      <c r="M53" s="134"/>
      <c r="N53" s="134"/>
      <c r="O53" s="135"/>
      <c r="P53" s="135"/>
    </row>
    <row r="54" spans="1:16" x14ac:dyDescent="0.25">
      <c r="A54" s="97" t="e">
        <f>IF(#REF!=1,"Has Photo","Need Photo")</f>
        <v>#REF!</v>
      </c>
      <c r="B54" s="602"/>
      <c r="C54" s="328"/>
      <c r="D54" s="15" t="s">
        <v>1</v>
      </c>
      <c r="E54" s="98" t="s">
        <v>0</v>
      </c>
      <c r="F54" s="98" t="s">
        <v>0</v>
      </c>
      <c r="G54" s="594"/>
      <c r="H54" s="593" t="s">
        <v>58</v>
      </c>
      <c r="I54" s="593"/>
      <c r="J54" s="92"/>
      <c r="K54" s="136"/>
      <c r="L54" s="137"/>
      <c r="M54" s="616" t="s">
        <v>0</v>
      </c>
      <c r="N54" s="617"/>
      <c r="O54" s="618"/>
      <c r="P54" s="622" t="s">
        <v>59</v>
      </c>
    </row>
    <row r="55" spans="1:16" ht="15.75" x14ac:dyDescent="0.25">
      <c r="A55" s="101">
        <v>8</v>
      </c>
      <c r="B55" s="602"/>
      <c r="C55" s="328"/>
      <c r="D55" s="102" t="s">
        <v>60</v>
      </c>
      <c r="E55" s="103" t="s">
        <v>0</v>
      </c>
      <c r="F55" s="103" t="s">
        <v>0</v>
      </c>
      <c r="G55" s="594"/>
      <c r="H55" s="593" t="s">
        <v>61</v>
      </c>
      <c r="I55" s="593"/>
      <c r="J55" s="92"/>
      <c r="K55" s="138"/>
      <c r="L55" s="139"/>
      <c r="M55" s="619"/>
      <c r="N55" s="620"/>
      <c r="O55" s="621"/>
      <c r="P55" s="623"/>
    </row>
    <row r="56" spans="1:16" ht="21" x14ac:dyDescent="0.25">
      <c r="A56" s="582" t="s">
        <v>62</v>
      </c>
      <c r="B56" s="583"/>
      <c r="C56" s="72"/>
      <c r="D56" s="584"/>
      <c r="E56" s="585"/>
      <c r="F56" s="585"/>
      <c r="G56" s="585"/>
      <c r="H56" s="585"/>
      <c r="I56" s="585"/>
      <c r="J56" s="585"/>
      <c r="K56" s="140" t="s">
        <v>0</v>
      </c>
      <c r="L56" s="141"/>
      <c r="M56" s="142"/>
      <c r="N56" s="142"/>
      <c r="O56" s="143"/>
      <c r="P56" s="144" t="s">
        <v>63</v>
      </c>
    </row>
    <row r="57" spans="1:16" ht="21.75" thickBot="1" x14ac:dyDescent="0.3">
      <c r="A57" s="588" t="s">
        <v>64</v>
      </c>
      <c r="B57" s="589"/>
      <c r="C57" s="73"/>
      <c r="D57" s="586"/>
      <c r="E57" s="587"/>
      <c r="F57" s="587"/>
      <c r="G57" s="587"/>
      <c r="H57" s="587"/>
      <c r="I57" s="587"/>
      <c r="J57" s="587"/>
      <c r="K57" s="108" t="s">
        <v>68</v>
      </c>
      <c r="L57" s="109"/>
      <c r="M57" s="110"/>
      <c r="N57" s="110"/>
      <c r="O57" s="110"/>
      <c r="P57" s="111" t="s">
        <v>66</v>
      </c>
    </row>
    <row r="58" spans="1:16" ht="15.75" thickTop="1" x14ac:dyDescent="0.25">
      <c r="A58" s="87" t="s">
        <v>51</v>
      </c>
      <c r="B58" s="601"/>
      <c r="C58" s="603" t="s">
        <v>0</v>
      </c>
      <c r="D58" s="88" t="s">
        <v>52</v>
      </c>
      <c r="E58" s="604" t="s">
        <v>0</v>
      </c>
      <c r="F58" s="604"/>
      <c r="G58" s="605"/>
      <c r="H58" s="607" t="s">
        <v>53</v>
      </c>
      <c r="I58" s="607"/>
      <c r="J58" s="89"/>
      <c r="K58" s="590" t="s">
        <v>54</v>
      </c>
      <c r="L58" s="591"/>
      <c r="M58" s="591"/>
      <c r="N58" s="591"/>
      <c r="O58" s="591"/>
      <c r="P58" s="592"/>
    </row>
    <row r="59" spans="1:16" x14ac:dyDescent="0.25">
      <c r="A59" s="90" t="s">
        <v>0</v>
      </c>
      <c r="B59" s="602"/>
      <c r="C59" s="328"/>
      <c r="D59" s="15" t="s">
        <v>55</v>
      </c>
      <c r="E59" s="91" t="s">
        <v>0</v>
      </c>
      <c r="F59" s="91" t="s">
        <v>56</v>
      </c>
      <c r="G59" s="606"/>
      <c r="H59" s="593" t="s">
        <v>57</v>
      </c>
      <c r="I59" s="593"/>
      <c r="J59" s="92"/>
      <c r="K59" s="132"/>
      <c r="L59" s="133"/>
      <c r="M59" s="134"/>
      <c r="N59" s="134"/>
      <c r="O59" s="135"/>
      <c r="P59" s="135"/>
    </row>
    <row r="60" spans="1:16" x14ac:dyDescent="0.25">
      <c r="A60" s="97" t="s">
        <v>0</v>
      </c>
      <c r="B60" s="602"/>
      <c r="C60" s="328"/>
      <c r="D60" s="15" t="s">
        <v>1</v>
      </c>
      <c r="E60" s="98" t="s">
        <v>0</v>
      </c>
      <c r="F60" s="98" t="s">
        <v>0</v>
      </c>
      <c r="G60" s="594"/>
      <c r="H60" s="593" t="s">
        <v>58</v>
      </c>
      <c r="I60" s="593"/>
      <c r="J60" s="92"/>
      <c r="K60" s="136"/>
      <c r="L60" s="137"/>
      <c r="M60" s="608" t="s">
        <v>0</v>
      </c>
      <c r="N60" s="609"/>
      <c r="O60" s="609"/>
      <c r="P60" s="611" t="s">
        <v>59</v>
      </c>
    </row>
    <row r="61" spans="1:16" ht="15.75" x14ac:dyDescent="0.25">
      <c r="A61" s="101">
        <v>9</v>
      </c>
      <c r="B61" s="602"/>
      <c r="C61" s="328"/>
      <c r="D61" s="102" t="s">
        <v>60</v>
      </c>
      <c r="E61" s="103" t="s">
        <v>0</v>
      </c>
      <c r="F61" s="103" t="s">
        <v>0</v>
      </c>
      <c r="G61" s="594"/>
      <c r="H61" s="593" t="s">
        <v>61</v>
      </c>
      <c r="I61" s="593"/>
      <c r="J61" s="92"/>
      <c r="K61" s="138"/>
      <c r="L61" s="139"/>
      <c r="M61" s="610"/>
      <c r="N61" s="609"/>
      <c r="O61" s="609"/>
      <c r="P61" s="612"/>
    </row>
    <row r="62" spans="1:16" ht="21" x14ac:dyDescent="0.25">
      <c r="A62" s="582" t="s">
        <v>62</v>
      </c>
      <c r="B62" s="583"/>
      <c r="C62" s="72"/>
      <c r="D62" s="584"/>
      <c r="E62" s="585"/>
      <c r="F62" s="585"/>
      <c r="G62" s="585"/>
      <c r="H62" s="585"/>
      <c r="I62" s="585"/>
      <c r="J62" s="585"/>
      <c r="K62" s="140" t="s">
        <v>0</v>
      </c>
      <c r="L62" s="141"/>
      <c r="M62" s="142"/>
      <c r="N62" s="142"/>
      <c r="O62" s="143"/>
      <c r="P62" s="144" t="s">
        <v>63</v>
      </c>
    </row>
    <row r="63" spans="1:16" ht="21.75" thickBot="1" x14ac:dyDescent="0.3">
      <c r="A63" s="588" t="s">
        <v>64</v>
      </c>
      <c r="B63" s="589"/>
      <c r="C63" s="73"/>
      <c r="D63" s="586"/>
      <c r="E63" s="587"/>
      <c r="F63" s="587"/>
      <c r="G63" s="587"/>
      <c r="H63" s="587"/>
      <c r="I63" s="587"/>
      <c r="J63" s="587"/>
      <c r="K63" s="108" t="s">
        <v>68</v>
      </c>
      <c r="L63" s="109"/>
      <c r="M63" s="110"/>
      <c r="N63" s="110"/>
      <c r="O63" s="110"/>
      <c r="P63" s="111" t="s">
        <v>66</v>
      </c>
    </row>
    <row r="64" spans="1:16" ht="15.75" thickTop="1" x14ac:dyDescent="0.25">
      <c r="A64" s="87" t="s">
        <v>51</v>
      </c>
      <c r="B64" s="601"/>
      <c r="C64" s="603" t="s">
        <v>0</v>
      </c>
      <c r="D64" s="88" t="s">
        <v>52</v>
      </c>
      <c r="E64" s="604" t="s">
        <v>0</v>
      </c>
      <c r="F64" s="604"/>
      <c r="G64" s="605"/>
      <c r="H64" s="607" t="s">
        <v>53</v>
      </c>
      <c r="I64" s="607"/>
      <c r="J64" s="89"/>
      <c r="K64" s="590" t="s">
        <v>54</v>
      </c>
      <c r="L64" s="591"/>
      <c r="M64" s="591"/>
      <c r="N64" s="591"/>
      <c r="O64" s="591"/>
      <c r="P64" s="592"/>
    </row>
    <row r="65" spans="1:16" ht="15.75" thickBot="1" x14ac:dyDescent="0.3">
      <c r="A65" s="90" t="s">
        <v>0</v>
      </c>
      <c r="B65" s="602"/>
      <c r="C65" s="328"/>
      <c r="D65" s="15" t="s">
        <v>55</v>
      </c>
      <c r="E65" s="91" t="s">
        <v>0</v>
      </c>
      <c r="F65" s="91" t="s">
        <v>56</v>
      </c>
      <c r="G65" s="606"/>
      <c r="H65" s="593" t="s">
        <v>57</v>
      </c>
      <c r="I65" s="593"/>
      <c r="J65" s="92"/>
      <c r="K65" s="93"/>
      <c r="L65" s="94"/>
      <c r="M65" s="95"/>
      <c r="N65" s="95"/>
      <c r="O65" s="96"/>
      <c r="P65" s="96"/>
    </row>
    <row r="66" spans="1:16" ht="15.75" thickTop="1" x14ac:dyDescent="0.25">
      <c r="A66" s="97" t="s">
        <v>0</v>
      </c>
      <c r="B66" s="602"/>
      <c r="C66" s="328"/>
      <c r="D66" s="15" t="s">
        <v>1</v>
      </c>
      <c r="E66" s="98" t="s">
        <v>0</v>
      </c>
      <c r="F66" s="98" t="s">
        <v>0</v>
      </c>
      <c r="G66" s="594"/>
      <c r="H66" s="593" t="s">
        <v>58</v>
      </c>
      <c r="I66" s="593"/>
      <c r="J66" s="92"/>
      <c r="K66" s="99"/>
      <c r="L66" s="100"/>
      <c r="M66" s="595" t="s">
        <v>0</v>
      </c>
      <c r="N66" s="596"/>
      <c r="O66" s="596"/>
      <c r="P66" s="599" t="s">
        <v>59</v>
      </c>
    </row>
    <row r="67" spans="1:16" ht="16.5" thickBot="1" x14ac:dyDescent="0.3">
      <c r="A67" s="101">
        <v>10</v>
      </c>
      <c r="B67" s="602"/>
      <c r="C67" s="328"/>
      <c r="D67" s="102" t="s">
        <v>60</v>
      </c>
      <c r="E67" s="103" t="s">
        <v>0</v>
      </c>
      <c r="F67" s="103" t="s">
        <v>0</v>
      </c>
      <c r="G67" s="594"/>
      <c r="H67" s="593" t="s">
        <v>61</v>
      </c>
      <c r="I67" s="593"/>
      <c r="J67" s="92"/>
      <c r="K67" s="104"/>
      <c r="L67" s="105"/>
      <c r="M67" s="597"/>
      <c r="N67" s="598"/>
      <c r="O67" s="598"/>
      <c r="P67" s="600"/>
    </row>
    <row r="68" spans="1:16" ht="21.75" thickTop="1" x14ac:dyDescent="0.25">
      <c r="A68" s="582" t="s">
        <v>62</v>
      </c>
      <c r="B68" s="583"/>
      <c r="C68" s="72"/>
      <c r="D68" s="584"/>
      <c r="E68" s="585"/>
      <c r="F68" s="585"/>
      <c r="G68" s="585"/>
      <c r="H68" s="585"/>
      <c r="I68" s="585"/>
      <c r="J68" s="585"/>
      <c r="K68" s="106" t="s">
        <v>0</v>
      </c>
      <c r="L68" s="94"/>
      <c r="M68" s="95"/>
      <c r="N68" s="95"/>
      <c r="O68" s="96"/>
      <c r="P68" s="107" t="s">
        <v>63</v>
      </c>
    </row>
    <row r="69" spans="1:16" ht="21.75" thickBot="1" x14ac:dyDescent="0.3">
      <c r="A69" s="588" t="s">
        <v>64</v>
      </c>
      <c r="B69" s="589"/>
      <c r="C69" s="73"/>
      <c r="D69" s="586"/>
      <c r="E69" s="587"/>
      <c r="F69" s="587"/>
      <c r="G69" s="587"/>
      <c r="H69" s="587"/>
      <c r="I69" s="587"/>
      <c r="J69" s="587"/>
      <c r="K69" s="108" t="s">
        <v>65</v>
      </c>
      <c r="L69" s="109"/>
      <c r="M69" s="110"/>
      <c r="N69" s="110"/>
      <c r="O69" s="110"/>
      <c r="P69" s="111" t="s">
        <v>66</v>
      </c>
    </row>
    <row r="70" spans="1:16" ht="15.75" thickTop="1" x14ac:dyDescent="0.25"/>
  </sheetData>
  <sortState ref="A40:L45">
    <sortCondition ref="J40:J45"/>
  </sortState>
  <mergeCells count="165">
    <mergeCell ref="A1:E1"/>
    <mergeCell ref="F1:K1"/>
    <mergeCell ref="A2:E2"/>
    <mergeCell ref="F2:K2"/>
    <mergeCell ref="L2:P3"/>
    <mergeCell ref="A3:E3"/>
    <mergeCell ref="F3:K3"/>
    <mergeCell ref="A11:B11"/>
    <mergeCell ref="D11:J12"/>
    <mergeCell ref="A12:B12"/>
    <mergeCell ref="K7:P7"/>
    <mergeCell ref="H8:I8"/>
    <mergeCell ref="A4:E4"/>
    <mergeCell ref="F4:K4"/>
    <mergeCell ref="A5:E5"/>
    <mergeCell ref="F5:G5"/>
    <mergeCell ref="J5:L5"/>
    <mergeCell ref="H6:J6"/>
    <mergeCell ref="L6:P6"/>
    <mergeCell ref="B13:B16"/>
    <mergeCell ref="C13:C16"/>
    <mergeCell ref="E13:F13"/>
    <mergeCell ref="G13:G14"/>
    <mergeCell ref="H13:I13"/>
    <mergeCell ref="B7:B10"/>
    <mergeCell ref="C7:C10"/>
    <mergeCell ref="E7:F7"/>
    <mergeCell ref="G7:G8"/>
    <mergeCell ref="H7:I7"/>
    <mergeCell ref="G9:G10"/>
    <mergeCell ref="H9:I9"/>
    <mergeCell ref="K13:P13"/>
    <mergeCell ref="H14:I14"/>
    <mergeCell ref="G15:G16"/>
    <mergeCell ref="H15:I15"/>
    <mergeCell ref="M15:O16"/>
    <mergeCell ref="P15:P16"/>
    <mergeCell ref="H16:I16"/>
    <mergeCell ref="P9:P10"/>
    <mergeCell ref="H10:I10"/>
    <mergeCell ref="M9:O10"/>
    <mergeCell ref="K19:P19"/>
    <mergeCell ref="H20:I20"/>
    <mergeCell ref="G21:G22"/>
    <mergeCell ref="H21:I21"/>
    <mergeCell ref="M21:O22"/>
    <mergeCell ref="P21:P22"/>
    <mergeCell ref="H22:I22"/>
    <mergeCell ref="A17:B17"/>
    <mergeCell ref="D17:J18"/>
    <mergeCell ref="A18:B18"/>
    <mergeCell ref="B19:B22"/>
    <mergeCell ref="C19:C22"/>
    <mergeCell ref="E19:F19"/>
    <mergeCell ref="G19:G20"/>
    <mergeCell ref="H19:I19"/>
    <mergeCell ref="K25:P25"/>
    <mergeCell ref="H26:I26"/>
    <mergeCell ref="G27:G28"/>
    <mergeCell ref="H27:I27"/>
    <mergeCell ref="M27:O28"/>
    <mergeCell ref="P27:P28"/>
    <mergeCell ref="H28:I28"/>
    <mergeCell ref="A23:B23"/>
    <mergeCell ref="D23:J24"/>
    <mergeCell ref="A24:B24"/>
    <mergeCell ref="B25:B28"/>
    <mergeCell ref="C25:C28"/>
    <mergeCell ref="E25:F25"/>
    <mergeCell ref="G25:G26"/>
    <mergeCell ref="H25:I25"/>
    <mergeCell ref="K31:P31"/>
    <mergeCell ref="H32:I32"/>
    <mergeCell ref="G33:G34"/>
    <mergeCell ref="H33:I33"/>
    <mergeCell ref="M33:O34"/>
    <mergeCell ref="P33:P34"/>
    <mergeCell ref="H34:I34"/>
    <mergeCell ref="A29:B29"/>
    <mergeCell ref="D29:J30"/>
    <mergeCell ref="A30:B30"/>
    <mergeCell ref="B31:B34"/>
    <mergeCell ref="C31:C34"/>
    <mergeCell ref="E31:F31"/>
    <mergeCell ref="G31:G32"/>
    <mergeCell ref="H31:I31"/>
    <mergeCell ref="A35:B35"/>
    <mergeCell ref="D35:J36"/>
    <mergeCell ref="A36:B36"/>
    <mergeCell ref="D38:E38"/>
    <mergeCell ref="B40:B43"/>
    <mergeCell ref="C40:C43"/>
    <mergeCell ref="E40:F40"/>
    <mergeCell ref="G40:G41"/>
    <mergeCell ref="H40:I40"/>
    <mergeCell ref="A44:B44"/>
    <mergeCell ref="D44:J45"/>
    <mergeCell ref="A45:B45"/>
    <mergeCell ref="B46:B49"/>
    <mergeCell ref="C46:C49"/>
    <mergeCell ref="E46:F46"/>
    <mergeCell ref="G46:G47"/>
    <mergeCell ref="H46:I46"/>
    <mergeCell ref="K40:P40"/>
    <mergeCell ref="H41:I41"/>
    <mergeCell ref="G42:G43"/>
    <mergeCell ref="H42:I42"/>
    <mergeCell ref="M42:O43"/>
    <mergeCell ref="P42:P43"/>
    <mergeCell ref="H43:I43"/>
    <mergeCell ref="A50:B50"/>
    <mergeCell ref="D50:J51"/>
    <mergeCell ref="A51:B51"/>
    <mergeCell ref="B52:B55"/>
    <mergeCell ref="C52:C55"/>
    <mergeCell ref="E52:F52"/>
    <mergeCell ref="G52:G53"/>
    <mergeCell ref="H52:I52"/>
    <mergeCell ref="K46:P46"/>
    <mergeCell ref="H47:I47"/>
    <mergeCell ref="G48:G49"/>
    <mergeCell ref="H48:I48"/>
    <mergeCell ref="M48:O49"/>
    <mergeCell ref="P48:P49"/>
    <mergeCell ref="H49:I49"/>
    <mergeCell ref="A56:B56"/>
    <mergeCell ref="D56:J57"/>
    <mergeCell ref="A57:B57"/>
    <mergeCell ref="B58:B61"/>
    <mergeCell ref="C58:C61"/>
    <mergeCell ref="E58:F58"/>
    <mergeCell ref="G58:G59"/>
    <mergeCell ref="H58:I58"/>
    <mergeCell ref="K52:P52"/>
    <mergeCell ref="H53:I53"/>
    <mergeCell ref="G54:G55"/>
    <mergeCell ref="H54:I54"/>
    <mergeCell ref="M54:O55"/>
    <mergeCell ref="P54:P55"/>
    <mergeCell ref="H55:I55"/>
    <mergeCell ref="A62:B62"/>
    <mergeCell ref="D62:J63"/>
    <mergeCell ref="A63:B63"/>
    <mergeCell ref="B64:B67"/>
    <mergeCell ref="C64:C67"/>
    <mergeCell ref="E64:F64"/>
    <mergeCell ref="G64:G65"/>
    <mergeCell ref="H64:I64"/>
    <mergeCell ref="K58:P58"/>
    <mergeCell ref="H59:I59"/>
    <mergeCell ref="G60:G61"/>
    <mergeCell ref="H60:I60"/>
    <mergeCell ref="M60:O61"/>
    <mergeCell ref="P60:P61"/>
    <mergeCell ref="H61:I61"/>
    <mergeCell ref="A68:B68"/>
    <mergeCell ref="D68:J69"/>
    <mergeCell ref="A69:B69"/>
    <mergeCell ref="K64:P64"/>
    <mergeCell ref="H65:I65"/>
    <mergeCell ref="G66:G67"/>
    <mergeCell ref="H66:I66"/>
    <mergeCell ref="M66:O67"/>
    <mergeCell ref="P66:P67"/>
    <mergeCell ref="H67:I6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RUN SHEET</vt:lpstr>
      <vt:lpstr>Follow-Up Summary List</vt:lpstr>
      <vt:lpstr>Bridges</vt:lpstr>
      <vt:lpstr>Sheet1</vt:lpstr>
      <vt:lpstr>Sheet2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2017-04-30T17:49:16Z</cp:lastPrinted>
  <dcterms:created xsi:type="dcterms:W3CDTF">2013-09-03T22:11:00Z</dcterms:created>
  <dcterms:modified xsi:type="dcterms:W3CDTF">2018-04-18T18:13:19Z</dcterms:modified>
</cp:coreProperties>
</file>