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  LIST" sheetId="6" r:id="rId3"/>
  </sheets>
  <definedNames>
    <definedName name="_xlnm.Print_Area" localSheetId="0">'RUN SHEET'!$A$6:$P$371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K95" i="2" l="1"/>
  <c r="K102" i="2"/>
  <c r="K109" i="2"/>
  <c r="K116" i="2"/>
  <c r="K123" i="2"/>
  <c r="K130" i="2"/>
  <c r="K137" i="2"/>
  <c r="K144" i="2"/>
  <c r="K151" i="2"/>
  <c r="K158" i="2"/>
  <c r="K165" i="2"/>
  <c r="K172" i="2"/>
  <c r="K179" i="2"/>
  <c r="K186" i="2"/>
  <c r="K193" i="2"/>
  <c r="K200" i="2"/>
  <c r="K207" i="2"/>
  <c r="K214" i="2"/>
  <c r="K221" i="2"/>
  <c r="K228" i="2"/>
  <c r="K235" i="2"/>
  <c r="K242" i="2"/>
  <c r="K249" i="2"/>
  <c r="K256" i="2"/>
  <c r="K263" i="2"/>
  <c r="K270" i="2"/>
  <c r="K277" i="2"/>
  <c r="K284" i="2"/>
  <c r="K291" i="2"/>
  <c r="K298" i="2"/>
  <c r="K305" i="2"/>
  <c r="K312" i="2"/>
  <c r="K319" i="2"/>
  <c r="K326" i="2"/>
  <c r="K333" i="2"/>
  <c r="K340" i="2"/>
  <c r="K347" i="2"/>
  <c r="K354" i="2"/>
  <c r="Q253" i="2"/>
  <c r="Q370" i="2"/>
  <c r="K46" i="2"/>
  <c r="K32" i="2"/>
  <c r="K365" i="2"/>
  <c r="K358" i="2"/>
  <c r="K351" i="2"/>
  <c r="K344" i="2"/>
  <c r="K337" i="2"/>
  <c r="K330" i="2"/>
  <c r="K323" i="2"/>
  <c r="K316" i="2"/>
  <c r="K309" i="2"/>
  <c r="K302" i="2"/>
  <c r="K295" i="2"/>
  <c r="K288" i="2"/>
  <c r="K281" i="2"/>
  <c r="K274" i="2"/>
  <c r="K267" i="2"/>
  <c r="K260" i="2"/>
  <c r="K253" i="2"/>
  <c r="K246" i="2"/>
  <c r="K239" i="2"/>
  <c r="K232" i="2"/>
  <c r="K225" i="2"/>
  <c r="K218" i="2"/>
  <c r="K211" i="2"/>
  <c r="K204" i="2"/>
  <c r="K197" i="2"/>
  <c r="K190" i="2"/>
  <c r="K183" i="2"/>
  <c r="K176" i="2"/>
  <c r="K169" i="2"/>
  <c r="K162" i="2"/>
  <c r="K155" i="2"/>
  <c r="K148" i="2"/>
  <c r="K141" i="2"/>
  <c r="K134" i="2"/>
  <c r="K127" i="2"/>
  <c r="K120" i="2"/>
  <c r="K113" i="2"/>
  <c r="K106" i="2"/>
  <c r="K99" i="2"/>
  <c r="K92" i="2"/>
  <c r="K85" i="2"/>
  <c r="K78" i="2"/>
  <c r="K71" i="2"/>
  <c r="K64" i="2"/>
  <c r="K57" i="2"/>
  <c r="K50" i="2"/>
  <c r="K43" i="2"/>
  <c r="K36" i="2"/>
  <c r="K29" i="2"/>
  <c r="K22" i="2"/>
  <c r="K15" i="2"/>
  <c r="K8" i="2"/>
  <c r="N365" i="2"/>
  <c r="N358" i="2"/>
  <c r="N351" i="2"/>
  <c r="N344" i="2"/>
  <c r="N337" i="2"/>
  <c r="N330" i="2"/>
  <c r="N323" i="2"/>
  <c r="N316" i="2"/>
  <c r="N309" i="2"/>
  <c r="N302" i="2"/>
  <c r="N295" i="2"/>
  <c r="N288" i="2"/>
  <c r="N281" i="2"/>
  <c r="N274" i="2"/>
  <c r="N267" i="2"/>
  <c r="N260" i="2"/>
  <c r="N253" i="2"/>
  <c r="N246" i="2"/>
  <c r="N239" i="2"/>
  <c r="N232" i="2"/>
  <c r="N225" i="2"/>
  <c r="N218" i="2"/>
  <c r="N211" i="2"/>
  <c r="N204" i="2"/>
  <c r="N197" i="2"/>
  <c r="N190" i="2"/>
  <c r="N183" i="2"/>
  <c r="N176" i="2"/>
  <c r="N169" i="2"/>
  <c r="N162" i="2"/>
  <c r="N155" i="2"/>
  <c r="N148" i="2"/>
  <c r="N141" i="2"/>
  <c r="N134" i="2"/>
  <c r="N127" i="2"/>
  <c r="N120" i="2"/>
  <c r="N106" i="2"/>
  <c r="N99" i="2"/>
  <c r="N92" i="2"/>
  <c r="N85" i="2"/>
  <c r="N78" i="2"/>
  <c r="N71" i="2"/>
  <c r="N64" i="2"/>
  <c r="N57" i="2"/>
  <c r="N50" i="2"/>
  <c r="N43" i="2"/>
  <c r="N36" i="2"/>
  <c r="N29" i="2"/>
  <c r="N22" i="2"/>
  <c r="N15" i="2"/>
  <c r="A369" i="2"/>
  <c r="A362" i="2"/>
  <c r="A355" i="2"/>
  <c r="A348" i="2"/>
  <c r="A341" i="2"/>
  <c r="A334" i="2"/>
  <c r="A327" i="2"/>
  <c r="A320" i="2"/>
  <c r="A313" i="2"/>
  <c r="A306" i="2"/>
  <c r="A299" i="2"/>
  <c r="A292" i="2"/>
  <c r="A285" i="2"/>
  <c r="A278" i="2"/>
  <c r="A271" i="2"/>
  <c r="A264" i="2"/>
  <c r="A257" i="2"/>
  <c r="A250" i="2"/>
  <c r="A243" i="2"/>
  <c r="A236" i="2"/>
  <c r="A229" i="2"/>
  <c r="A222" i="2"/>
  <c r="A215" i="2"/>
  <c r="A208" i="2"/>
  <c r="A201" i="2"/>
  <c r="A194" i="2"/>
  <c r="A187" i="2"/>
  <c r="A180" i="2"/>
  <c r="A173" i="2"/>
  <c r="A166" i="2"/>
  <c r="A159" i="2"/>
  <c r="A152" i="2"/>
  <c r="A145" i="2"/>
  <c r="A138" i="2"/>
  <c r="A131" i="2"/>
  <c r="A124" i="2"/>
  <c r="A110" i="2"/>
  <c r="A103" i="2"/>
  <c r="A96" i="2"/>
  <c r="A89" i="2"/>
  <c r="A82" i="2"/>
  <c r="A75" i="2"/>
  <c r="A68" i="2"/>
  <c r="A61" i="2"/>
  <c r="A54" i="2"/>
  <c r="A47" i="2"/>
  <c r="A40" i="2"/>
  <c r="A33" i="2"/>
  <c r="A26" i="2"/>
  <c r="A19" i="2"/>
  <c r="A12" i="2"/>
  <c r="N8" i="2"/>
  <c r="A117" i="2"/>
  <c r="N113" i="2"/>
  <c r="AA371" i="2"/>
  <c r="AB371" i="2"/>
  <c r="AB1" i="2"/>
  <c r="I3" i="2"/>
  <c r="AA1" i="2"/>
  <c r="G3" i="2"/>
  <c r="Z371" i="2"/>
  <c r="Z1" i="2"/>
  <c r="E3" i="2"/>
  <c r="K361" i="2"/>
  <c r="K88" i="2"/>
  <c r="K81" i="2"/>
  <c r="K74" i="2"/>
  <c r="K67" i="2"/>
  <c r="K60" i="2"/>
  <c r="K53" i="2"/>
  <c r="K39" i="2"/>
  <c r="K25" i="2"/>
  <c r="K18" i="2"/>
  <c r="Q302" i="2"/>
  <c r="O371" i="2"/>
  <c r="K1" i="2"/>
  <c r="Q371" i="2"/>
  <c r="Q337" i="2"/>
  <c r="Q344" i="2"/>
  <c r="Q330" i="2"/>
  <c r="Q323" i="2"/>
  <c r="Q316" i="2"/>
  <c r="Q309" i="2"/>
  <c r="Q295" i="2"/>
  <c r="Q288" i="2"/>
  <c r="Q281" i="2"/>
  <c r="Q246" i="2"/>
  <c r="Q239" i="2"/>
  <c r="Q211" i="2"/>
  <c r="Q204" i="2"/>
  <c r="Q197" i="2"/>
  <c r="Q148" i="2"/>
  <c r="Q141" i="2"/>
  <c r="Q134" i="2"/>
  <c r="Q127" i="2"/>
  <c r="Q113" i="2"/>
  <c r="Q106" i="2"/>
  <c r="Q358" i="2"/>
  <c r="Q274" i="2"/>
  <c r="Q267" i="2"/>
  <c r="Q260" i="2"/>
  <c r="Q232" i="2"/>
  <c r="Q225" i="2"/>
  <c r="Q218" i="2"/>
  <c r="Q190" i="2"/>
  <c r="Q183" i="2"/>
  <c r="Q176" i="2"/>
  <c r="Q169" i="2"/>
  <c r="Q162" i="2"/>
  <c r="Q99" i="2"/>
  <c r="Q92" i="2"/>
  <c r="Q85" i="2"/>
  <c r="Q78" i="2"/>
  <c r="Q71" i="2"/>
  <c r="Q64" i="2"/>
  <c r="Q57" i="2"/>
  <c r="Q120" i="2"/>
  <c r="Q50" i="2"/>
  <c r="Q43" i="2"/>
  <c r="Q36" i="2"/>
  <c r="Q29" i="2"/>
  <c r="Q22" i="2"/>
  <c r="Q15" i="2"/>
  <c r="I371" i="2"/>
  <c r="J1" i="2"/>
  <c r="J3" i="2"/>
  <c r="K371" i="2"/>
  <c r="H1" i="2"/>
  <c r="M371" i="2"/>
  <c r="F1" i="2"/>
  <c r="K368" i="2"/>
  <c r="Q365" i="2"/>
  <c r="Q351" i="2"/>
  <c r="Q342" i="2"/>
  <c r="Q300" i="2"/>
  <c r="Q258" i="2"/>
  <c r="Q216" i="2"/>
  <c r="Q174" i="2"/>
  <c r="Q155" i="2"/>
  <c r="A18" i="2"/>
  <c r="A25" i="2"/>
  <c r="Q132" i="2"/>
  <c r="Q90" i="2"/>
  <c r="Q48" i="2"/>
  <c r="A32" i="2"/>
  <c r="K11" i="2"/>
  <c r="Q8" i="2"/>
  <c r="G371" i="2"/>
  <c r="B1" i="2"/>
  <c r="A39" i="2"/>
  <c r="A46" i="2"/>
  <c r="A53" i="2"/>
  <c r="A67" i="2"/>
  <c r="A74" i="2"/>
  <c r="A81" i="2"/>
  <c r="A88" i="2"/>
  <c r="A95" i="2"/>
  <c r="A102" i="2"/>
  <c r="A109" i="2"/>
  <c r="A116" i="2"/>
  <c r="A137" i="2"/>
  <c r="A144" i="2"/>
  <c r="A151" i="2"/>
  <c r="A158" i="2"/>
  <c r="A165" i="2"/>
  <c r="A172" i="2"/>
  <c r="A179" i="2"/>
  <c r="A186" i="2"/>
  <c r="A193" i="2"/>
  <c r="A200" i="2"/>
  <c r="A207" i="2"/>
  <c r="A214" i="2"/>
  <c r="A221" i="2"/>
  <c r="A228" i="2"/>
  <c r="A235" i="2"/>
  <c r="A242" i="2"/>
  <c r="A249" i="2"/>
  <c r="A256" i="2"/>
  <c r="A263" i="2"/>
  <c r="A270" i="2"/>
  <c r="A277" i="2"/>
  <c r="A284" i="2"/>
  <c r="A291" i="2"/>
  <c r="A298" i="2"/>
  <c r="A305" i="2"/>
  <c r="A312" i="2"/>
  <c r="A319" i="2"/>
  <c r="A326" i="2"/>
  <c r="A333" i="2"/>
  <c r="A340" i="2"/>
  <c r="A347" i="2"/>
  <c r="A354" i="2"/>
</calcChain>
</file>

<file path=xl/sharedStrings.xml><?xml version="1.0" encoding="utf-8"?>
<sst xmlns="http://schemas.openxmlformats.org/spreadsheetml/2006/main" count="5084" uniqueCount="600">
  <si>
    <t xml:space="preserve"> </t>
  </si>
  <si>
    <t>Date</t>
  </si>
  <si>
    <t>PATON</t>
  </si>
  <si>
    <t>CT</t>
  </si>
  <si>
    <t>PHOTO</t>
  </si>
  <si>
    <t xml:space="preserve">VER  I  FY  </t>
  </si>
  <si>
    <t>UNAUTH</t>
  </si>
  <si>
    <t>PATON NAME</t>
  </si>
  <si>
    <t>TYPE</t>
  </si>
  <si>
    <t>LATITUDE</t>
  </si>
  <si>
    <t>LONGITUDE</t>
  </si>
  <si>
    <t xml:space="preserve">TIME     </t>
  </si>
  <si>
    <t>EPE  (ft)</t>
  </si>
  <si>
    <t xml:space="preserve">HOT     </t>
  </si>
  <si>
    <t>DATUM</t>
  </si>
  <si>
    <t>DATE</t>
  </si>
  <si>
    <t>DEPTH</t>
  </si>
  <si>
    <t>LIGHT</t>
  </si>
  <si>
    <t>DIST OFF</t>
  </si>
  <si>
    <t>LAST VERIFIED</t>
  </si>
  <si>
    <t>NOT IN THE LIGHT LIST</t>
  </si>
  <si>
    <t>NOT CHARTED</t>
  </si>
  <si>
    <t>TRANS.  CORR.   (ft)</t>
  </si>
  <si>
    <t>Total</t>
  </si>
  <si>
    <t>Photos</t>
  </si>
  <si>
    <t>INSPE</t>
  </si>
  <si>
    <t>LLNR</t>
  </si>
  <si>
    <t>Aid No</t>
  </si>
  <si>
    <t>Latitude</t>
  </si>
  <si>
    <t>Longitude</t>
  </si>
  <si>
    <t>Class</t>
  </si>
  <si>
    <t>ANN Verify</t>
  </si>
  <si>
    <t>Flot</t>
  </si>
  <si>
    <t>Patrol Area</t>
  </si>
  <si>
    <t>POC</t>
  </si>
  <si>
    <t>Duration</t>
  </si>
  <si>
    <t xml:space="preserve"> Check Light.</t>
  </si>
  <si>
    <t xml:space="preserve"> Massachusetts</t>
  </si>
  <si>
    <t>Aid Established  </t>
  </si>
  <si>
    <t xml:space="preserve">Floating ,Unlighted </t>
  </si>
  <si>
    <t>2 </t>
  </si>
  <si>
    <t xml:space="preserve">013-11-08 </t>
  </si>
  <si>
    <t>Barnstable Harbormaster </t>
  </si>
  <si>
    <t>SEASONAL  </t>
  </si>
  <si>
    <t>06/01 - 11/01 </t>
  </si>
  <si>
    <t>3 </t>
  </si>
  <si>
    <t xml:space="preserve">41 36 19.00 N </t>
  </si>
  <si>
    <t>ANNUAL  </t>
  </si>
  <si>
    <t xml:space="preserve">41 36 43.90 N </t>
  </si>
  <si>
    <t>05/01 - 11/01 </t>
  </si>
  <si>
    <t>100117305672  </t>
  </si>
  <si>
    <t xml:space="preserve">Cotuit Speed Buoys (5)   </t>
  </si>
  <si>
    <t xml:space="preserve">41 37 37.02 N </t>
  </si>
  <si>
    <t xml:space="preserve">70 24 54.000 W </t>
  </si>
  <si>
    <t>14756.00  </t>
  </si>
  <si>
    <t>200100237601  </t>
  </si>
  <si>
    <t xml:space="preserve">Cotuit Harbor Junction Buoy CS   </t>
  </si>
  <si>
    <t xml:space="preserve">70 25 41.200 W </t>
  </si>
  <si>
    <t>06/01 - 12/01 </t>
  </si>
  <si>
    <t>14760.50  </t>
  </si>
  <si>
    <t>200100218118  </t>
  </si>
  <si>
    <t xml:space="preserve">41 36 57.10 N </t>
  </si>
  <si>
    <t xml:space="preserve">70 25 40.200 W </t>
  </si>
  <si>
    <t>14760.49  </t>
  </si>
  <si>
    <t>200100218116  </t>
  </si>
  <si>
    <t xml:space="preserve">41 36 39.20 N </t>
  </si>
  <si>
    <t xml:space="preserve">70 25 42.500 W </t>
  </si>
  <si>
    <t>14760.46  </t>
  </si>
  <si>
    <t>200100218114  </t>
  </si>
  <si>
    <t xml:space="preserve">41 36 33.80 N </t>
  </si>
  <si>
    <t xml:space="preserve">70 25 44.200 W </t>
  </si>
  <si>
    <t>14760.43  </t>
  </si>
  <si>
    <t>200100218112  </t>
  </si>
  <si>
    <t xml:space="preserve">41 36 31.70 N </t>
  </si>
  <si>
    <t xml:space="preserve">70 25 43.600 W </t>
  </si>
  <si>
    <t>14760.40  </t>
  </si>
  <si>
    <t>200100218110  </t>
  </si>
  <si>
    <t xml:space="preserve">41 36 32.30 N </t>
  </si>
  <si>
    <t xml:space="preserve">70 25 49.400 W </t>
  </si>
  <si>
    <t>14760.79  </t>
  </si>
  <si>
    <t>200100218140  </t>
  </si>
  <si>
    <t xml:space="preserve">Cotuit Harbor Buoy 20   </t>
  </si>
  <si>
    <t xml:space="preserve">41 37 50.80 N </t>
  </si>
  <si>
    <t xml:space="preserve">70 24 25.400 W </t>
  </si>
  <si>
    <t>06/01 - 11/15 </t>
  </si>
  <si>
    <t>14760.39  </t>
  </si>
  <si>
    <t>200100218108  </t>
  </si>
  <si>
    <t xml:space="preserve">41 36 31.90 N </t>
  </si>
  <si>
    <t xml:space="preserve">70 25 57.300 W </t>
  </si>
  <si>
    <t>14760.76  </t>
  </si>
  <si>
    <t>200100218138  </t>
  </si>
  <si>
    <t xml:space="preserve">Cotuit Harbor Buoy 19   </t>
  </si>
  <si>
    <t xml:space="preserve">41 37 51.70 N </t>
  </si>
  <si>
    <t xml:space="preserve">70 24 25.900 W </t>
  </si>
  <si>
    <t>14760.73  </t>
  </si>
  <si>
    <t>200100218136  </t>
  </si>
  <si>
    <t xml:space="preserve">Cotuit Harbor Buoy 18   </t>
  </si>
  <si>
    <t xml:space="preserve">41 37 47.60 N </t>
  </si>
  <si>
    <t xml:space="preserve">70 24 34.800 W </t>
  </si>
  <si>
    <t>14760.70  </t>
  </si>
  <si>
    <t>200100218134  </t>
  </si>
  <si>
    <t xml:space="preserve">Cotuit Harbor Buoy 17   </t>
  </si>
  <si>
    <t xml:space="preserve">41 37 43.80 N </t>
  </si>
  <si>
    <t xml:space="preserve">70 24 35.100 W </t>
  </si>
  <si>
    <t>14760.69  </t>
  </si>
  <si>
    <t>200100218132  </t>
  </si>
  <si>
    <t xml:space="preserve">Cotuit Harbor Buoy 16   </t>
  </si>
  <si>
    <t xml:space="preserve">41 37 41.90 N </t>
  </si>
  <si>
    <t xml:space="preserve">70 24 45.400 W </t>
  </si>
  <si>
    <t>14760.66  </t>
  </si>
  <si>
    <t>200100218130  </t>
  </si>
  <si>
    <t xml:space="preserve">Cotuit Harbor Buoy 15   </t>
  </si>
  <si>
    <t xml:space="preserve">41 37 42.60 N </t>
  </si>
  <si>
    <t xml:space="preserve">70 24 45.600 W </t>
  </si>
  <si>
    <t>14760.63  </t>
  </si>
  <si>
    <t>200100218128  </t>
  </si>
  <si>
    <t xml:space="preserve">Cotuit Harbor Buoy 14   </t>
  </si>
  <si>
    <t xml:space="preserve">41 37 37.23 N </t>
  </si>
  <si>
    <t xml:space="preserve">70 24 53.600 W </t>
  </si>
  <si>
    <t>14760.60  </t>
  </si>
  <si>
    <t>200100218126  </t>
  </si>
  <si>
    <t xml:space="preserve">Cotuit Harbor Buoy 13   </t>
  </si>
  <si>
    <t xml:space="preserve">41 37 38.20 N </t>
  </si>
  <si>
    <t xml:space="preserve">70 24 53.400 W </t>
  </si>
  <si>
    <t xml:space="preserve">Fixed,Unlighted </t>
  </si>
  <si>
    <t xml:space="preserve">70 24 32.100 W </t>
  </si>
  <si>
    <t>14756.20  </t>
  </si>
  <si>
    <t>200100218172  </t>
  </si>
  <si>
    <t xml:space="preserve">41 36 44.28 N </t>
  </si>
  <si>
    <t xml:space="preserve">70 25 44.760 W </t>
  </si>
  <si>
    <t>14757.60  </t>
  </si>
  <si>
    <t>200100218186  </t>
  </si>
  <si>
    <t xml:space="preserve">Seapuit River Buoy 10   </t>
  </si>
  <si>
    <t xml:space="preserve">41 36 32.04 N </t>
  </si>
  <si>
    <t>14757.80  </t>
  </si>
  <si>
    <t>200100218188  </t>
  </si>
  <si>
    <t xml:space="preserve">Seapuit River Buoy 12   </t>
  </si>
  <si>
    <t xml:space="preserve">70 24 43.920 W </t>
  </si>
  <si>
    <t>14758.00  </t>
  </si>
  <si>
    <t>200100218190  </t>
  </si>
  <si>
    <t xml:space="preserve">Seapuit River Buoy 13   </t>
  </si>
  <si>
    <t xml:space="preserve">41 36 32.76 N </t>
  </si>
  <si>
    <t xml:space="preserve">70 24 42.480 W </t>
  </si>
  <si>
    <t>14758.20  </t>
  </si>
  <si>
    <t>200100218192  </t>
  </si>
  <si>
    <t xml:space="preserve">Seapuit River Buoy 14   </t>
  </si>
  <si>
    <t xml:space="preserve">41 36 32.20 N </t>
  </si>
  <si>
    <t xml:space="preserve">70 24 34.700 W </t>
  </si>
  <si>
    <t>14758.40  </t>
  </si>
  <si>
    <t>200100218194  </t>
  </si>
  <si>
    <t xml:space="preserve">Seapuit River Buoy 15   </t>
  </si>
  <si>
    <t xml:space="preserve">41 36 32.90 N </t>
  </si>
  <si>
    <t xml:space="preserve">70 24 34.500 W </t>
  </si>
  <si>
    <t>14758.60  </t>
  </si>
  <si>
    <t>200100218196  </t>
  </si>
  <si>
    <t xml:space="preserve">Seapuit River Buoy 16   </t>
  </si>
  <si>
    <t>06/15 - 11/15 </t>
  </si>
  <si>
    <t>14758.80  </t>
  </si>
  <si>
    <t>200100218198  </t>
  </si>
  <si>
    <t xml:space="preserve">Seapuit River Buoy 17   </t>
  </si>
  <si>
    <t xml:space="preserve">41 36 32.50 N </t>
  </si>
  <si>
    <t xml:space="preserve">70 24 32.200 W </t>
  </si>
  <si>
    <t>14759.00  </t>
  </si>
  <si>
    <t>200100218200  </t>
  </si>
  <si>
    <t xml:space="preserve">Seapuit River Buoy 18   </t>
  </si>
  <si>
    <t xml:space="preserve">41 36 31.00 N </t>
  </si>
  <si>
    <t xml:space="preserve">70 24 28.400 W </t>
  </si>
  <si>
    <t>14759.20  </t>
  </si>
  <si>
    <t>200100218202  </t>
  </si>
  <si>
    <t xml:space="preserve">Seapuit River Buoy 19   </t>
  </si>
  <si>
    <t xml:space="preserve">41 36 31.80 N </t>
  </si>
  <si>
    <t xml:space="preserve">70 24 29.100 W </t>
  </si>
  <si>
    <t>14756.40  </t>
  </si>
  <si>
    <t>200100218174  </t>
  </si>
  <si>
    <t xml:space="preserve">41 36 42.84 N </t>
  </si>
  <si>
    <t xml:space="preserve">70 25 35.040 W </t>
  </si>
  <si>
    <t>14759.40  </t>
  </si>
  <si>
    <t>200100218204  </t>
  </si>
  <si>
    <t xml:space="preserve">Seapuit River Buoy 21   </t>
  </si>
  <si>
    <t xml:space="preserve">41 36 30.50 N </t>
  </si>
  <si>
    <t xml:space="preserve">70 24 22.800 W </t>
  </si>
  <si>
    <t>14759.60  </t>
  </si>
  <si>
    <t>200100218206  </t>
  </si>
  <si>
    <t xml:space="preserve">Seapuit River Buoy 23   </t>
  </si>
  <si>
    <t xml:space="preserve">41 36 29.50 N </t>
  </si>
  <si>
    <t xml:space="preserve">70 24 10.500 W </t>
  </si>
  <si>
    <t>14759.80  </t>
  </si>
  <si>
    <t>200100218208  </t>
  </si>
  <si>
    <t xml:space="preserve">Seapuit River Buoy 24   </t>
  </si>
  <si>
    <t xml:space="preserve">70 24 06.900 W </t>
  </si>
  <si>
    <t>14756.60  </t>
  </si>
  <si>
    <t>200100218176  </t>
  </si>
  <si>
    <t xml:space="preserve">41 36 43.56 N </t>
  </si>
  <si>
    <t>14756.80  </t>
  </si>
  <si>
    <t>200100218178  </t>
  </si>
  <si>
    <t xml:space="preserve">70 25 25.320 W </t>
  </si>
  <si>
    <t>14757.00  </t>
  </si>
  <si>
    <t>200100218180  </t>
  </si>
  <si>
    <t xml:space="preserve">41 36 42.00 N </t>
  </si>
  <si>
    <t xml:space="preserve">70 25 21.000 W </t>
  </si>
  <si>
    <t>14757.20  </t>
  </si>
  <si>
    <t>200100218182  </t>
  </si>
  <si>
    <t xml:space="preserve">41 36 38.88 N </t>
  </si>
  <si>
    <t xml:space="preserve">70 25 19.920 W </t>
  </si>
  <si>
    <t>14757.40  </t>
  </si>
  <si>
    <t>200100218184  </t>
  </si>
  <si>
    <t xml:space="preserve">70 25 08.080 W </t>
  </si>
  <si>
    <t>100117524357  </t>
  </si>
  <si>
    <t xml:space="preserve">Seapuit River Speed Buoy   </t>
  </si>
  <si>
    <t xml:space="preserve">41 36 30.06 N </t>
  </si>
  <si>
    <t xml:space="preserve">70 24 10.980 W </t>
  </si>
  <si>
    <t>100117304980  </t>
  </si>
  <si>
    <t xml:space="preserve">Seapuit River Speed Buoy A   </t>
  </si>
  <si>
    <t xml:space="preserve">41 36 41.16 N </t>
  </si>
  <si>
    <t xml:space="preserve">70 25 21.120 W </t>
  </si>
  <si>
    <t>100117304987  </t>
  </si>
  <si>
    <t xml:space="preserve">Seapuit River Speed Sign Post B   </t>
  </si>
  <si>
    <t>SEQ</t>
  </si>
  <si>
    <t>STATUS</t>
  </si>
  <si>
    <t xml:space="preserve">2012-09-05 Nolan, Robert   </t>
  </si>
  <si>
    <t xml:space="preserve">Yes </t>
  </si>
  <si>
    <t xml:space="preserve">WH-BE-2 </t>
  </si>
  <si>
    <t xml:space="preserve">2013-07-07 Nolan, Robert   </t>
  </si>
  <si>
    <t xml:space="preserve">2012-09-03 Paulin, Gilbert J.   </t>
  </si>
  <si>
    <t xml:space="preserve">2012-08-27 ZWEIG, RICHARD   </t>
  </si>
  <si>
    <t>14760.59  </t>
  </si>
  <si>
    <t>200100218124  </t>
  </si>
  <si>
    <t xml:space="preserve">Cotuit Harbor Buoy 12   </t>
  </si>
  <si>
    <t xml:space="preserve">41 37 31.90 N </t>
  </si>
  <si>
    <t xml:space="preserve">70 25 01.300 W </t>
  </si>
  <si>
    <t>14760.56  </t>
  </si>
  <si>
    <t>200100218122  </t>
  </si>
  <si>
    <t xml:space="preserve">Cotuit Harbor Buoy 11   </t>
  </si>
  <si>
    <t xml:space="preserve">41 37 32.30 N </t>
  </si>
  <si>
    <t xml:space="preserve">70 25 02.200 W </t>
  </si>
  <si>
    <t>14760.53  </t>
  </si>
  <si>
    <t>200100218120  </t>
  </si>
  <si>
    <t xml:space="preserve">Cotuit Harbor Buoy 10   </t>
  </si>
  <si>
    <t xml:space="preserve">41 37 23.40 N </t>
  </si>
  <si>
    <t xml:space="preserve">70 25 16.300 W </t>
  </si>
  <si>
    <t>14760.36  </t>
  </si>
  <si>
    <t>200100218106  </t>
  </si>
  <si>
    <t xml:space="preserve">41 36 33.00 N </t>
  </si>
  <si>
    <t xml:space="preserve">70 25 54.600 W </t>
  </si>
  <si>
    <t xml:space="preserve">2012-08-26 Nolan, Robert   </t>
  </si>
  <si>
    <t>14760.30  </t>
  </si>
  <si>
    <t>200100218102  </t>
  </si>
  <si>
    <t xml:space="preserve">Cotuit Entrance Channel Buoy 9   </t>
  </si>
  <si>
    <t xml:space="preserve">41 36 27.00 N </t>
  </si>
  <si>
    <t xml:space="preserve">70 26 06.000 W </t>
  </si>
  <si>
    <t>14760.29  </t>
  </si>
  <si>
    <t>200100218100  </t>
  </si>
  <si>
    <t xml:space="preserve">Cotuit Entrance Channel Buoy 8   </t>
  </si>
  <si>
    <t xml:space="preserve">41 36 20.00 N </t>
  </si>
  <si>
    <t xml:space="preserve">70 26 03.000 W </t>
  </si>
  <si>
    <t>14760.26  </t>
  </si>
  <si>
    <t>200100218098  </t>
  </si>
  <si>
    <t xml:space="preserve">Cotuit Entrance Channel Buoy 7   </t>
  </si>
  <si>
    <t xml:space="preserve">70 26 04.000 W </t>
  </si>
  <si>
    <t>14760.23  </t>
  </si>
  <si>
    <t>200100218096  </t>
  </si>
  <si>
    <t xml:space="preserve">Cotuit Entrance Channel Buoy 6   </t>
  </si>
  <si>
    <t xml:space="preserve">41 36 10.00 N </t>
  </si>
  <si>
    <t xml:space="preserve">70 25 60.000 W </t>
  </si>
  <si>
    <t>14760.20  </t>
  </si>
  <si>
    <t>200100218094  </t>
  </si>
  <si>
    <t xml:space="preserve">Cotuit Entrance Channel Buoy 5   </t>
  </si>
  <si>
    <t xml:space="preserve">70 26 01.500 W </t>
  </si>
  <si>
    <t>14760.19  </t>
  </si>
  <si>
    <t>200100218092  </t>
  </si>
  <si>
    <t xml:space="preserve">Cotuit Entrance Channel Buoy 4   </t>
  </si>
  <si>
    <t xml:space="preserve">41 36 02.50 N </t>
  </si>
  <si>
    <t xml:space="preserve">70 25 56.400 W </t>
  </si>
  <si>
    <t>14760.16  </t>
  </si>
  <si>
    <t>200100218090  </t>
  </si>
  <si>
    <t xml:space="preserve">Cotuit Entrance Channel Buoy 3   </t>
  </si>
  <si>
    <t xml:space="preserve">41 36 02.00 N </t>
  </si>
  <si>
    <t xml:space="preserve">70 25 59.000 W </t>
  </si>
  <si>
    <t>14760.13  </t>
  </si>
  <si>
    <t>200100218088  </t>
  </si>
  <si>
    <t xml:space="preserve">Cotuit Entrance Channel Buoy 2   </t>
  </si>
  <si>
    <t xml:space="preserve">41 35 55.00 N </t>
  </si>
  <si>
    <t xml:space="preserve">70 25 50.000 W </t>
  </si>
  <si>
    <t>14760.33  </t>
  </si>
  <si>
    <t>200100218104  </t>
  </si>
  <si>
    <t xml:space="preserve">Cotuit Entrance Channel Buoy 10   </t>
  </si>
  <si>
    <t>14760.10  </t>
  </si>
  <si>
    <t>200100218086  </t>
  </si>
  <si>
    <t xml:space="preserve">Cotuit Entrance Channel Buoy 1   </t>
  </si>
  <si>
    <t xml:space="preserve">41 35 54.00 N </t>
  </si>
  <si>
    <t xml:space="preserve">70 25 52.000 W </t>
  </si>
  <si>
    <t xml:space="preserve">Cotuit Harbor Buoy  8   </t>
  </si>
  <si>
    <t xml:space="preserve">Cotuit Harbor Buoy  7   </t>
  </si>
  <si>
    <t xml:space="preserve">Cotuit Harbor Buoy  4   </t>
  </si>
  <si>
    <t xml:space="preserve">Cotuit Harbor Buoy  5   </t>
  </si>
  <si>
    <t xml:space="preserve">Cotuit Harbor Buoy  2   </t>
  </si>
  <si>
    <t xml:space="preserve">Cotuit Harbor Buoy  1   </t>
  </si>
  <si>
    <t xml:space="preserve">Seapuit River Buoy  1   </t>
  </si>
  <si>
    <t xml:space="preserve">Seapuit River Buoy  3   </t>
  </si>
  <si>
    <t xml:space="preserve">Seapuit River Buoy  5   </t>
  </si>
  <si>
    <t xml:space="preserve">Seapuit River Buoy  6   </t>
  </si>
  <si>
    <t xml:space="preserve">Seapuit River Buoy  8   </t>
  </si>
  <si>
    <t xml:space="preserve">Seapuit River Buoy  9   </t>
  </si>
  <si>
    <t xml:space="preserve">Seapuit River Buoy  2   </t>
  </si>
  <si>
    <t xml:space="preserve">Cotuit Harbor Buoy  3   </t>
  </si>
  <si>
    <t>Not Lighted</t>
  </si>
  <si>
    <t>50 feet</t>
  </si>
  <si>
    <t>RED NUN</t>
  </si>
  <si>
    <t>500 FEET</t>
  </si>
  <si>
    <t>500 feet</t>
  </si>
  <si>
    <t>25 feet</t>
  </si>
  <si>
    <t>Red top, Green Band, Nun</t>
  </si>
  <si>
    <t>ACTION</t>
  </si>
  <si>
    <t>DURATION</t>
  </si>
  <si>
    <t>SEASONAL</t>
  </si>
  <si>
    <t>6/1-11-1</t>
  </si>
  <si>
    <t>LL</t>
  </si>
  <si>
    <t>OBS</t>
  </si>
  <si>
    <t xml:space="preserve">GREEN CAN </t>
  </si>
  <si>
    <t xml:space="preserve">RED NUN </t>
  </si>
  <si>
    <t xml:space="preserve">41 37 31.381 </t>
  </si>
  <si>
    <t xml:space="preserve">070 25 02.708 </t>
  </si>
  <si>
    <t xml:space="preserve">41 37 44.066 </t>
  </si>
  <si>
    <t>070 24 44.495</t>
  </si>
  <si>
    <t>41 37 37.552</t>
  </si>
  <si>
    <t>41 37 38.339</t>
  </si>
  <si>
    <t>070 24 54.099</t>
  </si>
  <si>
    <t>41 37 47.476</t>
  </si>
  <si>
    <t>070 24 34.657</t>
  </si>
  <si>
    <t xml:space="preserve">41 36 43.121 </t>
  </si>
  <si>
    <t>070-25-33.061</t>
  </si>
  <si>
    <t>41 36 43.125</t>
  </si>
  <si>
    <t>70 25 23.515</t>
  </si>
  <si>
    <t>41 36 42.176</t>
  </si>
  <si>
    <t>070 25 21.389</t>
  </si>
  <si>
    <t>41 36 41.133</t>
  </si>
  <si>
    <t>070 25 21.064</t>
  </si>
  <si>
    <t>White w ORA Bands</t>
  </si>
  <si>
    <t>41 36 32.547</t>
  </si>
  <si>
    <t xml:space="preserve">070 24 52.068 </t>
  </si>
  <si>
    <t>41-36-32.390</t>
  </si>
  <si>
    <t>070-24-41.859</t>
  </si>
  <si>
    <t>41 36 31.543</t>
  </si>
  <si>
    <t>070 24 32.176</t>
  </si>
  <si>
    <t>41 36 32.165</t>
  </si>
  <si>
    <t>70 24 31.884</t>
  </si>
  <si>
    <t>41 36 30.515</t>
  </si>
  <si>
    <t xml:space="preserve">070 24 23.219 </t>
  </si>
  <si>
    <t>41-36-30.012</t>
  </si>
  <si>
    <t>070-24-09.977</t>
  </si>
  <si>
    <t>41 36 30.088</t>
  </si>
  <si>
    <t>BARNSTABLE HM</t>
  </si>
  <si>
    <t>TOTAL</t>
  </si>
  <si>
    <t>VERIFY</t>
  </si>
  <si>
    <t>PHOTOS</t>
  </si>
  <si>
    <t>Criteria</t>
  </si>
  <si>
    <t xml:space="preserve">Seapuit River No Wake Buoy A   </t>
  </si>
  <si>
    <t xml:space="preserve">41 36 39.302 </t>
  </si>
  <si>
    <t>70 25 17.895</t>
  </si>
  <si>
    <t>41 36 32.316</t>
  </si>
  <si>
    <t>070 24 35.768</t>
  </si>
  <si>
    <t>70 24 34.837</t>
  </si>
  <si>
    <t>Seapuit River Speed Sign</t>
  </si>
  <si>
    <t>CHECK</t>
  </si>
  <si>
    <t>HMRAP RUN BE-2</t>
  </si>
  <si>
    <t>PAGE 9</t>
  </si>
  <si>
    <t>BE-2 Cotuit Bay/ Seapuit River</t>
  </si>
  <si>
    <t>PROCESSED TO DATE</t>
  </si>
  <si>
    <t xml:space="preserve">  </t>
  </si>
  <si>
    <t>070-25-51.800</t>
  </si>
  <si>
    <t>41-35-54.700</t>
  </si>
  <si>
    <t>070-25-50.700</t>
  </si>
  <si>
    <t>41-36-01.500</t>
  </si>
  <si>
    <t>070-25-55.600</t>
  </si>
  <si>
    <t>41-36-19.100</t>
  </si>
  <si>
    <t>070-26-04.700</t>
  </si>
  <si>
    <t>41-36-19.700</t>
  </si>
  <si>
    <t>070-26-03.500</t>
  </si>
  <si>
    <t>41-36-25.600</t>
  </si>
  <si>
    <t>070-26-06.300</t>
  </si>
  <si>
    <t>41-36-25.900</t>
  </si>
  <si>
    <t>070-25-59.900</t>
  </si>
  <si>
    <t>41-36-33.100</t>
  </si>
  <si>
    <t>070-25-56.900</t>
  </si>
  <si>
    <t>41-36-32.600</t>
  </si>
  <si>
    <t>070-25-46.900</t>
  </si>
  <si>
    <t>41-36-32.800</t>
  </si>
  <si>
    <t>070-25-42.400</t>
  </si>
  <si>
    <t>41-36-34.100</t>
  </si>
  <si>
    <t>070-25-44.100</t>
  </si>
  <si>
    <t>41-36-43.200</t>
  </si>
  <si>
    <t>070-25-41.500</t>
  </si>
  <si>
    <t>41-36-37.500</t>
  </si>
  <si>
    <t>41-36-58.600</t>
  </si>
  <si>
    <t>070-25-39.800</t>
  </si>
  <si>
    <t>41-37-22.600</t>
  </si>
  <si>
    <t>070-25-17.600</t>
  </si>
  <si>
    <t>070-25-03.800</t>
  </si>
  <si>
    <t>WP</t>
  </si>
  <si>
    <t>41-37-51.300</t>
  </si>
  <si>
    <t>070-24-27.200</t>
  </si>
  <si>
    <t>070-25-34.500</t>
  </si>
  <si>
    <t>41-25.903</t>
  </si>
  <si>
    <t>070-25.863</t>
  </si>
  <si>
    <t>41-36.468</t>
  </si>
  <si>
    <t>070.24.087</t>
  </si>
  <si>
    <t>41-36.505</t>
  </si>
  <si>
    <t>070-24.175</t>
  </si>
  <si>
    <t>41-36-505</t>
  </si>
  <si>
    <t>070-24.380</t>
  </si>
  <si>
    <t>41-36.518</t>
  </si>
  <si>
    <t>070-24.448</t>
  </si>
  <si>
    <t>41-36.500</t>
  </si>
  <si>
    <t>070-24.443</t>
  </si>
  <si>
    <t>41-36.537</t>
  </si>
  <si>
    <t>070-24.518</t>
  </si>
  <si>
    <t>41-36.605</t>
  </si>
  <si>
    <t>070-24.405</t>
  </si>
  <si>
    <t>41-36.545</t>
  </si>
  <si>
    <t>070-24.577</t>
  </si>
  <si>
    <t>070-24.593</t>
  </si>
  <si>
    <t>41-36.550</t>
  </si>
  <si>
    <t>070-24.632</t>
  </si>
  <si>
    <t>41-36.549</t>
  </si>
  <si>
    <t>070-24.698</t>
  </si>
  <si>
    <t>41-36.543</t>
  </si>
  <si>
    <t>070-24.863</t>
  </si>
  <si>
    <t>41-36.620</t>
  </si>
  <si>
    <t>070-25.268</t>
  </si>
  <si>
    <t>41-36.650</t>
  </si>
  <si>
    <t>070-25.308</t>
  </si>
  <si>
    <t>41-36.698</t>
  </si>
  <si>
    <t>070-25.352</t>
  </si>
  <si>
    <t>41-36.712</t>
  </si>
  <si>
    <t>070-25.383</t>
  </si>
  <si>
    <t>41-36.728</t>
  </si>
  <si>
    <t>070-25.573</t>
  </si>
  <si>
    <t>070-25.575</t>
  </si>
  <si>
    <t>41-36.737</t>
  </si>
  <si>
    <t>070-25.703</t>
  </si>
  <si>
    <t>41-37-50.600</t>
  </si>
  <si>
    <t>070-24.26.800</t>
  </si>
  <si>
    <t>41-37.843</t>
  </si>
  <si>
    <t>070-24.447</t>
  </si>
  <si>
    <t>41-37.855</t>
  </si>
  <si>
    <t>070-24.453</t>
  </si>
  <si>
    <t>41-37.788</t>
  </si>
  <si>
    <t>070-24.592</t>
  </si>
  <si>
    <t>41-37.800</t>
  </si>
  <si>
    <t>41-37.718</t>
  </si>
  <si>
    <t>070-24.735</t>
  </si>
  <si>
    <t>41-37.730</t>
  </si>
  <si>
    <t>070-24.740</t>
  </si>
  <si>
    <t>41-37.622</t>
  </si>
  <si>
    <t>070-24.900</t>
  </si>
  <si>
    <t>41-37.638</t>
  </si>
  <si>
    <t>070-24.898</t>
  </si>
  <si>
    <t>41-37.520</t>
  </si>
  <si>
    <t>070-24.080</t>
  </si>
  <si>
    <t>41-37.515</t>
  </si>
  <si>
    <t>070-25.063</t>
  </si>
  <si>
    <t>41-37.377</t>
  </si>
  <si>
    <t>070-25.293</t>
  </si>
  <si>
    <t>41-36.977</t>
  </si>
  <si>
    <t>070-25.663</t>
  </si>
  <si>
    <t>41-36.720</t>
  </si>
  <si>
    <t>070-25.692</t>
  </si>
  <si>
    <t>41-36.625</t>
  </si>
  <si>
    <t>070-25.745</t>
  </si>
  <si>
    <t>41-36.568</t>
  </si>
  <si>
    <t>070-25.735</t>
  </si>
  <si>
    <t>41-36.547</t>
  </si>
  <si>
    <t>070-25.707</t>
  </si>
  <si>
    <t>070-25.782</t>
  </si>
  <si>
    <t>41-36.552</t>
  </si>
  <si>
    <t>070.25.948</t>
  </si>
  <si>
    <t>41-37.537</t>
  </si>
  <si>
    <t>070-25.998</t>
  </si>
  <si>
    <t>41.36.432</t>
  </si>
  <si>
    <t>070-26.998</t>
  </si>
  <si>
    <t>41.36.427</t>
  </si>
  <si>
    <t>070-26.105</t>
  </si>
  <si>
    <t>41-36.328</t>
  </si>
  <si>
    <t>070-26.058</t>
  </si>
  <si>
    <t>41-36.318</t>
  </si>
  <si>
    <t>070-26.078</t>
  </si>
  <si>
    <t>41-36.138</t>
  </si>
  <si>
    <t>070-26.000</t>
  </si>
  <si>
    <t>070-25.020</t>
  </si>
  <si>
    <t>41-36.025</t>
  </si>
  <si>
    <t>070-25.927</t>
  </si>
  <si>
    <t>41-36.018</t>
  </si>
  <si>
    <t>070-25.845</t>
  </si>
  <si>
    <t>41-36.535</t>
  </si>
  <si>
    <t>070-25.073</t>
  </si>
  <si>
    <t>070-25-42.800</t>
  </si>
  <si>
    <t>41-36.502</t>
  </si>
  <si>
    <t>070 24 35.410</t>
  </si>
  <si>
    <t>41 37 47.906</t>
  </si>
  <si>
    <t>070-24.591</t>
  </si>
  <si>
    <t>41 37 43.435</t>
  </si>
  <si>
    <t>070 24 43.662</t>
  </si>
  <si>
    <t xml:space="preserve">41 37 30.900 </t>
  </si>
  <si>
    <t>41 37 30.900</t>
  </si>
  <si>
    <t>41-37-32.200</t>
  </si>
  <si>
    <t>41 35 54.200</t>
  </si>
  <si>
    <t>41 36 01.100</t>
  </si>
  <si>
    <t xml:space="preserve">70 25 56.200 </t>
  </si>
  <si>
    <t>41 36 08.100</t>
  </si>
  <si>
    <t>070 26-01.200</t>
  </si>
  <si>
    <t>41 36 08.300</t>
  </si>
  <si>
    <t>70 26 00.000</t>
  </si>
  <si>
    <t>070-26-04.900</t>
  </si>
  <si>
    <t>41 36 44.200</t>
  </si>
  <si>
    <t>70 25 42.200</t>
  </si>
  <si>
    <t>41 36 42.700</t>
  </si>
  <si>
    <t>41 36 43.700</t>
  </si>
  <si>
    <t>070 25 34.400</t>
  </si>
  <si>
    <t>41 36 32.600</t>
  </si>
  <si>
    <t>070 25 04.400</t>
  </si>
  <si>
    <t>41 36 33.000</t>
  </si>
  <si>
    <t>70 24 37.900</t>
  </si>
  <si>
    <t>41 36 30.300</t>
  </si>
  <si>
    <t>41 36 31.100</t>
  </si>
  <si>
    <t>70 24 26.900</t>
  </si>
  <si>
    <t>41 36 28.100</t>
  </si>
  <si>
    <t>70 24 05.200</t>
  </si>
  <si>
    <t>PAtoN</t>
  </si>
  <si>
    <t>6-1/11-1</t>
  </si>
  <si>
    <t>LAST  STATUS</t>
  </si>
  <si>
    <t>POSN UPD'D</t>
  </si>
  <si>
    <t>HM</t>
  </si>
  <si>
    <t>PMT</t>
  </si>
  <si>
    <t>CHT</t>
  </si>
  <si>
    <t>WP No.</t>
  </si>
  <si>
    <t>POSN OFF</t>
  </si>
  <si>
    <t>VER</t>
  </si>
  <si>
    <t>CHK</t>
  </si>
  <si>
    <t>PHO</t>
  </si>
  <si>
    <t>41-37.540</t>
  </si>
  <si>
    <t>070-25.046</t>
  </si>
  <si>
    <t>41 36 32.502</t>
  </si>
  <si>
    <t>70 25 51.136</t>
  </si>
  <si>
    <t>41 37 33.900</t>
  </si>
  <si>
    <t>70 24 53.443</t>
  </si>
  <si>
    <t>41 36 32.907</t>
  </si>
  <si>
    <t>BE-2 COTUIT BAY / SEPUIT RIVER                                                                   Barnstable Harbormaster</t>
  </si>
  <si>
    <r>
      <t xml:space="preserve">PAGE 2 - </t>
    </r>
    <r>
      <rPr>
        <b/>
        <sz val="12"/>
        <color rgb="FF0000CC"/>
        <rFont val="Calibri"/>
        <family val="2"/>
        <scheme val="minor"/>
      </rPr>
      <t>Sanity check the aids.  Take photos of all the aids and submit them to the DSO-NS.</t>
    </r>
  </si>
  <si>
    <t>UNA</t>
  </si>
  <si>
    <t>PERMITTED</t>
  </si>
  <si>
    <t>PLAN</t>
  </si>
  <si>
    <t>41-35.911</t>
  </si>
  <si>
    <t>070-25.936</t>
  </si>
  <si>
    <t>2015 , POS'N UP'D.                                      2016 HMRAP, POSN UPD'D</t>
  </si>
  <si>
    <t>2016 HMRAP,  POSN UPD'D</t>
  </si>
  <si>
    <r>
      <t xml:space="preserve">White w ORA Bands  </t>
    </r>
    <r>
      <rPr>
        <b/>
        <sz val="7"/>
        <color rgb="FFFF0000"/>
        <rFont val="Calibri"/>
        <family val="2"/>
        <scheme val="minor"/>
      </rPr>
      <t>SHOALING</t>
    </r>
  </si>
  <si>
    <t>070 24 26.600</t>
  </si>
  <si>
    <t>070 24 10.744</t>
  </si>
  <si>
    <r>
      <rPr>
        <b/>
        <sz val="14"/>
        <rFont val="Calibri"/>
        <family val="2"/>
        <scheme val="minor"/>
      </rPr>
      <t xml:space="preserve">PAGE 9 - 2017ASSIGNMENTS - </t>
    </r>
    <r>
      <rPr>
        <b/>
        <sz val="12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>ITEMS 49, 50 and 51</t>
    </r>
    <r>
      <rPr>
        <b/>
        <sz val="12"/>
        <rFont val="Calibri"/>
        <family val="2"/>
        <scheme val="minor"/>
      </rPr>
      <t xml:space="preserve"> - </t>
    </r>
    <r>
      <rPr>
        <b/>
        <sz val="12"/>
        <color rgb="FF0000CC"/>
        <rFont val="Calibri"/>
        <family val="2"/>
        <scheme val="minor"/>
      </rPr>
      <t xml:space="preserve"> </t>
    </r>
    <r>
      <rPr>
        <b/>
        <sz val="11"/>
        <color rgb="FF0000CC"/>
        <rFont val="Calibri"/>
        <family val="2"/>
        <scheme val="minor"/>
      </rPr>
      <t>Take photos of these aids and send them to the DSO-NS.</t>
    </r>
  </si>
  <si>
    <r>
      <rPr>
        <b/>
        <sz val="14"/>
        <rFont val="Calibri"/>
        <family val="2"/>
        <scheme val="minor"/>
      </rPr>
      <t xml:space="preserve">PAGE 8 - 2017 ASSIGNMENTS </t>
    </r>
    <r>
      <rPr>
        <b/>
        <sz val="12"/>
        <rFont val="Calibri"/>
        <family val="2"/>
        <scheme val="minor"/>
      </rPr>
      <t xml:space="preserve">- </t>
    </r>
    <r>
      <rPr>
        <b/>
        <u/>
        <sz val="12"/>
        <rFont val="Calibri"/>
        <family val="2"/>
        <scheme val="minor"/>
      </rPr>
      <t>ITEMS 43thru 48</t>
    </r>
    <r>
      <rPr>
        <b/>
        <sz val="12"/>
        <rFont val="Calibri"/>
        <family val="2"/>
        <scheme val="minor"/>
      </rPr>
      <t xml:space="preserve"> - </t>
    </r>
    <r>
      <rPr>
        <b/>
        <sz val="12"/>
        <color rgb="FF0000CC"/>
        <rFont val="Calibri"/>
        <family val="2"/>
        <scheme val="minor"/>
      </rPr>
      <t xml:space="preserve">  </t>
    </r>
    <r>
      <rPr>
        <b/>
        <sz val="11"/>
        <color rgb="FF0000CC"/>
        <rFont val="Calibri"/>
        <family val="2"/>
        <scheme val="minor"/>
      </rPr>
      <t>Take photos of these aids and send them to the DSO-NS.</t>
    </r>
  </si>
  <si>
    <r>
      <rPr>
        <b/>
        <sz val="14"/>
        <rFont val="Calibri"/>
        <family val="2"/>
        <scheme val="minor"/>
      </rPr>
      <t xml:space="preserve">PAGE 7 - 2017 ASSIGNMENTS </t>
    </r>
    <r>
      <rPr>
        <b/>
        <sz val="12"/>
        <rFont val="Calibri"/>
        <family val="2"/>
        <scheme val="minor"/>
      </rPr>
      <t xml:space="preserve">- </t>
    </r>
    <r>
      <rPr>
        <b/>
        <u/>
        <sz val="12"/>
        <rFont val="Calibri"/>
        <family val="2"/>
        <scheme val="minor"/>
      </rPr>
      <t>ITEMS 37 thru 42</t>
    </r>
    <r>
      <rPr>
        <b/>
        <sz val="12"/>
        <rFont val="Calibri"/>
        <family val="2"/>
        <scheme val="minor"/>
      </rPr>
      <t xml:space="preserve"> - </t>
    </r>
    <r>
      <rPr>
        <b/>
        <sz val="11"/>
        <color rgb="FF0000CC"/>
        <rFont val="Calibri"/>
        <family val="2"/>
        <scheme val="minor"/>
      </rPr>
      <t>Take Photos of these aids and send them to the DSO-NS.</t>
    </r>
  </si>
  <si>
    <r>
      <rPr>
        <b/>
        <sz val="14"/>
        <rFont val="Calibri"/>
        <family val="2"/>
        <scheme val="minor"/>
      </rPr>
      <t>PAGE 6 - 2017 ASSIGNMENTS</t>
    </r>
    <r>
      <rPr>
        <b/>
        <sz val="12"/>
        <rFont val="Calibri"/>
        <family val="2"/>
        <scheme val="minor"/>
      </rPr>
      <t xml:space="preserve"> - </t>
    </r>
    <r>
      <rPr>
        <b/>
        <u/>
        <sz val="12"/>
        <rFont val="Calibri"/>
        <family val="2"/>
        <scheme val="minor"/>
      </rPr>
      <t>ITEMS 31 thru 36</t>
    </r>
    <r>
      <rPr>
        <b/>
        <sz val="12"/>
        <rFont val="Calibri"/>
        <family val="2"/>
        <scheme val="minor"/>
      </rPr>
      <t xml:space="preserve"> - </t>
    </r>
    <r>
      <rPr>
        <b/>
        <sz val="11"/>
        <color rgb="FF0000CC"/>
        <rFont val="Calibri"/>
        <family val="2"/>
        <scheme val="minor"/>
      </rPr>
      <t>Take photos of these aids and send them to the DSO-NS.</t>
    </r>
  </si>
  <si>
    <r>
      <rPr>
        <b/>
        <sz val="14"/>
        <rFont val="Calibri"/>
        <family val="2"/>
        <scheme val="minor"/>
      </rPr>
      <t>PAGE 5 - 2017 ASSIGNMENTS</t>
    </r>
    <r>
      <rPr>
        <b/>
        <sz val="12"/>
        <rFont val="Calibri"/>
        <family val="2"/>
        <scheme val="minor"/>
      </rPr>
      <t xml:space="preserve"> - </t>
    </r>
    <r>
      <rPr>
        <b/>
        <u/>
        <sz val="12"/>
        <rFont val="Calibri"/>
        <family val="2"/>
        <scheme val="minor"/>
      </rPr>
      <t>ITEMS 25 thru 30</t>
    </r>
    <r>
      <rPr>
        <b/>
        <sz val="12"/>
        <rFont val="Calibri"/>
        <family val="2"/>
        <scheme val="minor"/>
      </rPr>
      <t xml:space="preserve"> - </t>
    </r>
    <r>
      <rPr>
        <b/>
        <sz val="12"/>
        <color rgb="FF0000CC"/>
        <rFont val="Calibri"/>
        <family val="2"/>
        <scheme val="minor"/>
      </rPr>
      <t xml:space="preserve"> </t>
    </r>
    <r>
      <rPr>
        <b/>
        <sz val="11"/>
        <color rgb="FF0000CC"/>
        <rFont val="Calibri"/>
        <family val="2"/>
        <scheme val="minor"/>
      </rPr>
      <t>Take photos of these aids and send them to the DSO-NS.</t>
    </r>
  </si>
  <si>
    <r>
      <rPr>
        <b/>
        <sz val="14"/>
        <rFont val="Calibri"/>
        <family val="2"/>
        <scheme val="minor"/>
      </rPr>
      <t>PAGE 4 - 2017 ASSIGNMENTS</t>
    </r>
    <r>
      <rPr>
        <b/>
        <sz val="12"/>
        <rFont val="Calibri"/>
        <family val="2"/>
        <scheme val="minor"/>
      </rPr>
      <t xml:space="preserve"> - </t>
    </r>
    <r>
      <rPr>
        <b/>
        <u/>
        <sz val="12"/>
        <rFont val="Calibri"/>
        <family val="2"/>
        <scheme val="minor"/>
      </rPr>
      <t>ITEMS 19 thru 24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rgb="FF0000CC"/>
        <rFont val="Calibri"/>
        <family val="2"/>
        <scheme val="minor"/>
      </rPr>
      <t xml:space="preserve">- </t>
    </r>
    <r>
      <rPr>
        <b/>
        <sz val="11"/>
        <color rgb="FF0000CC"/>
        <rFont val="Calibri"/>
        <family val="2"/>
        <scheme val="minor"/>
      </rPr>
      <t>Take photos of all these aids and submit them to the DSO-NS.</t>
    </r>
  </si>
  <si>
    <r>
      <rPr>
        <b/>
        <sz val="14"/>
        <rFont val="Calibri"/>
        <family val="2"/>
        <scheme val="minor"/>
      </rPr>
      <t>PAGE 3 - 2017 ASSIGNMENTS</t>
    </r>
    <r>
      <rPr>
        <b/>
        <sz val="12"/>
        <rFont val="Calibri"/>
        <family val="2"/>
        <scheme val="minor"/>
      </rPr>
      <t xml:space="preserve"> - </t>
    </r>
    <r>
      <rPr>
        <b/>
        <u/>
        <sz val="12"/>
        <rFont val="Calibri"/>
        <family val="2"/>
        <scheme val="minor"/>
      </rPr>
      <t>ITEMS 13 thru 18</t>
    </r>
    <r>
      <rPr>
        <b/>
        <sz val="12"/>
        <rFont val="Calibri"/>
        <family val="2"/>
        <scheme val="minor"/>
      </rPr>
      <t xml:space="preserve"> - </t>
    </r>
    <r>
      <rPr>
        <b/>
        <sz val="11"/>
        <color rgb="FF0000CC"/>
        <rFont val="Calibri"/>
        <family val="2"/>
        <scheme val="minor"/>
      </rPr>
      <t>Take photos of these aids and send them to the DSO-NS.</t>
    </r>
  </si>
  <si>
    <t>PHASE 5</t>
  </si>
  <si>
    <t>2015 RPT, POS'N UP'D.                                                         2016 HMRAP, POSN UPD'D</t>
  </si>
  <si>
    <t>2015 RPT, POS'N UP'D.                                                          2016 HMRAP, POSN UPD'D</t>
  </si>
  <si>
    <t>2015 RPT, POS'N UP'D.                                                                            2016 HMRAP, POSN UPD'D</t>
  </si>
  <si>
    <t>2015 RPT, POS'N UP'D.                                                                       2016 HMRAP, POSN UPD'D</t>
  </si>
  <si>
    <t>2015 , POS'N UP'D.                                                                                  2016 HMRAP, POSN UPD'D</t>
  </si>
  <si>
    <t>2015 , POS'N UP'D.                                                              2016 HMRAP, POSN UPD'D</t>
  </si>
  <si>
    <t>2015 , POS'N UP'D.                                                                  2016 HMRAP, POSN UPD'D</t>
  </si>
  <si>
    <t>2015 , POS'N UP'D.                                                                     2016 HMRAP, POSN UPD'D</t>
  </si>
  <si>
    <t>2015 , POS'N UP'D.                                                                   2016 HMRAP, POSN UPD'D</t>
  </si>
  <si>
    <t>2015 , POS'N UP'D.                                                                        2016 HMRAP, POSN UPD'D</t>
  </si>
  <si>
    <t>2015 , POS'N UP'D.                                                                          2016 HMRAP, POSN UPD'D</t>
  </si>
  <si>
    <t>2015 , POS'N UP'D.                                                                         2016 HMRAP, POSN UPD'D</t>
  </si>
  <si>
    <t>2015 , POS'N UP'D.                                                                 2016 HMRAP, POSN UPD'D</t>
  </si>
  <si>
    <t>2015 , POS'N UP'D.                                                                       2016 HMRAP, POSN UPD'D</t>
  </si>
  <si>
    <t>2015 report, POS'N UP'D.                                             HMRAP, 1.6 FEET OFF - WP</t>
  </si>
  <si>
    <t>2015 report, POS'N UP'D.                                                     2016 HMRAP, 13.9 FEET OFF - POSN UPD'D</t>
  </si>
  <si>
    <t>2015 report, POS'N UP'D.                                                     2016 HMRAP, 3.3 FEET OFF - WP</t>
  </si>
  <si>
    <t>2015 report, POS'N UP'D.                                           2016 HMRAP, 32.4 FEET OFF - WP</t>
  </si>
  <si>
    <t>2015 , POS'N UP'D.                                                               2016 HMRAP, POSN UPD'D</t>
  </si>
  <si>
    <t>2015 , POS'N UP'D.                                                                2016 HMRAP, POSN UPD'D</t>
  </si>
  <si>
    <t>2015 report, POS'N UP'D.                                                    2016 HMRAP - POSN UPD'D</t>
  </si>
  <si>
    <t>2015 report, POS'N UP'D.                                                     2016 HMRAP - POSN UPD'D</t>
  </si>
  <si>
    <t>2015 report, POS'N UP'D.                                                          2016 HMRAP - POSN UPD'D</t>
  </si>
  <si>
    <t>2015 report, POS'N UP'D.                                                      2016 HMRAP - POSN UPD'D</t>
  </si>
  <si>
    <t>2015 report, POS'N UP'D.                                                   2016 HMRAP - POSN UPD'D</t>
  </si>
  <si>
    <t>2015 report, POS'N UP'D.                                                2016 HMRAP - POSN UPD'D</t>
  </si>
  <si>
    <t>2015 report, POS'N UP'D.                                                       2016 HMRAP - POSN UPD'D</t>
  </si>
  <si>
    <t>2015 report, POS'N UP'D.                                                  2016 HMRAP - POSN UPD'D</t>
  </si>
  <si>
    <t>2015 report, POS'N UP'D.                                                                    2016 HMRAP - POSN UPD'D</t>
  </si>
  <si>
    <t>2015 report, POS'N UP'D.                                             2016 HMRAP - POSN UPD'D</t>
  </si>
  <si>
    <t>2015 report, POS'N UP'D.                                                         2016 HMRAP - POSN UPD'D</t>
  </si>
  <si>
    <r>
      <t xml:space="preserve">NOT SCHED          </t>
    </r>
    <r>
      <rPr>
        <sz val="11"/>
        <rFont val="Calibri"/>
        <family val="2"/>
        <scheme val="minor"/>
      </rPr>
      <t>Just Sanity Check in 2018</t>
    </r>
  </si>
  <si>
    <t>Barnstable Harbormaster  508-796-6273</t>
  </si>
  <si>
    <r>
      <rPr>
        <b/>
        <sz val="14"/>
        <rFont val="Calibri"/>
        <family val="2"/>
        <scheme val="minor"/>
      </rPr>
      <t>PAGE 1 - 2017 ASSIGNMENTS</t>
    </r>
    <r>
      <rPr>
        <b/>
        <sz val="12"/>
        <rFont val="Calibri"/>
        <family val="2"/>
        <scheme val="minor"/>
      </rPr>
      <t xml:space="preserve"> - </t>
    </r>
    <r>
      <rPr>
        <b/>
        <u/>
        <sz val="12"/>
        <rFont val="Calibri"/>
        <family val="2"/>
        <scheme val="minor"/>
      </rPr>
      <t>ITEMS 1 thru 6</t>
    </r>
    <r>
      <rPr>
        <b/>
        <sz val="12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</si>
</sst>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[$-409]mmmm\ d\,\ yyyy;@"/>
    <numFmt numFmtId="166" formatCode="[$-409]d\-mmm;@"/>
    <numFmt numFmtId="167" formatCode="0.0%"/>
    <numFmt numFmtId="168" formatCode="0000"/>
    <numFmt numFmtId="169" formatCode="[$-409]mmm\-yy;@"/>
  </numFmts>
  <fonts count="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sz val="6"/>
      <color rgb="FFFF0000"/>
      <name val="Calibri"/>
      <family val="2"/>
      <scheme val="minor"/>
    </font>
    <font>
      <sz val="6"/>
      <color rgb="FF0000CC"/>
      <name val="Calibri"/>
      <family val="2"/>
      <scheme val="minor"/>
    </font>
    <font>
      <sz val="6"/>
      <name val="Calibri"/>
      <family val="2"/>
      <scheme val="minor"/>
    </font>
    <font>
      <b/>
      <sz val="9"/>
      <name val="Arial"/>
      <family val="2"/>
    </font>
    <font>
      <b/>
      <sz val="6"/>
      <color theme="6" tint="-0.499984740745262"/>
      <name val="Arial Black"/>
      <family val="2"/>
    </font>
    <font>
      <b/>
      <sz val="6"/>
      <name val="Arial Black"/>
      <family val="2"/>
    </font>
    <font>
      <b/>
      <sz val="6"/>
      <color rgb="FFFF0000"/>
      <name val="Arial Black"/>
      <family val="2"/>
    </font>
    <font>
      <b/>
      <sz val="6"/>
      <color rgb="FF0000CC"/>
      <name val="Arial Black"/>
      <family val="2"/>
    </font>
    <font>
      <b/>
      <sz val="6"/>
      <color rgb="FFFF0000"/>
      <name val="Calibri"/>
      <family val="2"/>
      <scheme val="minor"/>
    </font>
    <font>
      <b/>
      <sz val="6"/>
      <color rgb="FF0000CC"/>
      <name val="Calibri"/>
      <family val="2"/>
      <scheme val="minor"/>
    </font>
    <font>
      <b/>
      <sz val="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9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name val="Arial Narrow"/>
      <family val="2"/>
    </font>
    <font>
      <b/>
      <sz val="8.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20"/>
      <name val="Calibri"/>
      <family val="2"/>
    </font>
    <font>
      <sz val="20"/>
      <name val="Calibri"/>
      <family val="2"/>
    </font>
    <font>
      <b/>
      <sz val="10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rgb="FF0000CC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b/>
      <u/>
      <sz val="1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33"/>
        <bgColor theme="4" tint="0.79995117038483843"/>
      </patternFill>
    </fill>
    <fill>
      <patternFill patternType="solid">
        <fgColor theme="6" tint="0.59996337778862885"/>
        <bgColor theme="4" tint="0.799951170384838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theme="4" tint="0.79989013336588644"/>
      </patternFill>
    </fill>
    <fill>
      <patternFill patternType="solid">
        <fgColor theme="6" tint="0.79998168889431442"/>
        <bgColor indexed="64"/>
      </patternFill>
    </fill>
  </fills>
  <borders count="1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rgb="FF0000CC"/>
      </left>
      <right style="thick">
        <color rgb="FF0000CC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auto="1"/>
      </right>
      <top/>
      <bottom style="thick">
        <color indexed="64"/>
      </bottom>
      <diagonal/>
    </border>
    <border>
      <left style="medium">
        <color auto="1"/>
      </left>
      <right style="thick">
        <color rgb="FF0000CC"/>
      </right>
      <top style="medium">
        <color auto="1"/>
      </top>
      <bottom style="thick">
        <color indexed="64"/>
      </bottom>
      <diagonal/>
    </border>
    <border>
      <left style="medium">
        <color auto="1"/>
      </left>
      <right style="thick">
        <color rgb="FF0000CC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0" borderId="0" xfId="0" applyFont="1"/>
    <xf numFmtId="0" fontId="0" fillId="3" borderId="0" xfId="0" applyFill="1"/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14" fillId="0" borderId="0" xfId="0" applyFont="1" applyAlignment="1"/>
    <xf numFmtId="0" fontId="14" fillId="0" borderId="1" xfId="0" applyFont="1" applyBorder="1" applyAlignment="1"/>
    <xf numFmtId="0" fontId="11" fillId="0" borderId="0" xfId="0" applyFont="1"/>
    <xf numFmtId="0" fontId="0" fillId="0" borderId="0" xfId="0" applyAlignment="1">
      <alignment vertical="center"/>
    </xf>
    <xf numFmtId="0" fontId="15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9" borderId="31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164" fontId="30" fillId="9" borderId="3" xfId="0" applyNumberFormat="1" applyFont="1" applyFill="1" applyBorder="1" applyAlignment="1">
      <alignment horizontal="center" vertical="center" wrapText="1"/>
    </xf>
    <xf numFmtId="0" fontId="17" fillId="3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9" borderId="31" xfId="0" applyFont="1" applyFill="1" applyBorder="1" applyAlignment="1" applyProtection="1">
      <alignment horizontal="center" vertical="center"/>
    </xf>
    <xf numFmtId="164" fontId="6" fillId="10" borderId="31" xfId="0" applyNumberFormat="1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horizontal="center" vertical="center"/>
      <protection locked="0"/>
    </xf>
    <xf numFmtId="0" fontId="17" fillId="11" borderId="25" xfId="0" applyFont="1" applyFill="1" applyBorder="1" applyAlignment="1" applyProtection="1">
      <alignment horizontal="center" vertical="center"/>
    </xf>
    <xf numFmtId="0" fontId="13" fillId="11" borderId="26" xfId="0" applyFont="1" applyFill="1" applyBorder="1" applyAlignment="1" applyProtection="1">
      <alignment horizontal="center" vertical="center" wrapText="1"/>
    </xf>
    <xf numFmtId="0" fontId="3" fillId="11" borderId="26" xfId="0" applyFont="1" applyFill="1" applyBorder="1" applyAlignment="1" applyProtection="1">
      <alignment horizontal="center" vertical="center" wrapText="1"/>
    </xf>
    <xf numFmtId="0" fontId="5" fillId="11" borderId="26" xfId="0" applyFont="1" applyFill="1" applyBorder="1" applyAlignment="1" applyProtection="1">
      <alignment horizontal="center" vertical="center" wrapText="1"/>
    </xf>
    <xf numFmtId="0" fontId="17" fillId="11" borderId="26" xfId="0" applyFont="1" applyFill="1" applyBorder="1" applyAlignment="1" applyProtection="1">
      <alignment horizontal="center" vertical="center"/>
    </xf>
    <xf numFmtId="166" fontId="17" fillId="11" borderId="26" xfId="0" applyNumberFormat="1" applyFont="1" applyFill="1" applyBorder="1" applyAlignment="1" applyProtection="1">
      <alignment horizontal="center" vertical="center"/>
    </xf>
    <xf numFmtId="164" fontId="17" fillId="11" borderId="26" xfId="0" applyNumberFormat="1" applyFont="1" applyFill="1" applyBorder="1" applyAlignment="1" applyProtection="1">
      <alignment horizontal="center" vertical="center"/>
    </xf>
    <xf numFmtId="1" fontId="19" fillId="11" borderId="26" xfId="0" applyNumberFormat="1" applyFont="1" applyFill="1" applyBorder="1" applyAlignment="1" applyProtection="1">
      <alignment horizontal="center" vertical="center" wrapText="1"/>
    </xf>
    <xf numFmtId="0" fontId="14" fillId="11" borderId="26" xfId="0" applyFont="1" applyFill="1" applyBorder="1" applyAlignment="1" applyProtection="1">
      <alignment horizontal="center" vertical="center" wrapText="1"/>
    </xf>
    <xf numFmtId="1" fontId="14" fillId="11" borderId="27" xfId="0" applyNumberFormat="1" applyFont="1" applyFill="1" applyBorder="1" applyAlignment="1" applyProtection="1">
      <alignment horizontal="center" vertical="center"/>
    </xf>
    <xf numFmtId="0" fontId="16" fillId="11" borderId="26" xfId="0" applyFont="1" applyFill="1" applyBorder="1" applyAlignment="1" applyProtection="1">
      <alignment vertical="center" wrapText="1"/>
    </xf>
    <xf numFmtId="0" fontId="16" fillId="11" borderId="26" xfId="0" applyFont="1" applyFill="1" applyBorder="1" applyAlignment="1" applyProtection="1">
      <alignment vertical="center"/>
    </xf>
    <xf numFmtId="0" fontId="23" fillId="11" borderId="26" xfId="0" applyFont="1" applyFill="1" applyBorder="1" applyAlignment="1" applyProtection="1">
      <alignment vertical="center"/>
    </xf>
    <xf numFmtId="0" fontId="14" fillId="11" borderId="26" xfId="0" applyFont="1" applyFill="1" applyBorder="1" applyAlignment="1" applyProtection="1">
      <alignment vertical="center"/>
    </xf>
    <xf numFmtId="0" fontId="23" fillId="11" borderId="26" xfId="0" applyFont="1" applyFill="1" applyBorder="1" applyAlignment="1" applyProtection="1">
      <alignment horizontal="left" vertical="center" wrapText="1"/>
    </xf>
    <xf numFmtId="0" fontId="22" fillId="11" borderId="26" xfId="0" applyFont="1" applyFill="1" applyBorder="1" applyAlignment="1" applyProtection="1">
      <alignment horizontal="left" vertical="center"/>
    </xf>
    <xf numFmtId="0" fontId="0" fillId="11" borderId="0" xfId="0" applyFill="1" applyAlignment="1">
      <alignment vertical="center"/>
    </xf>
    <xf numFmtId="1" fontId="14" fillId="9" borderId="26" xfId="0" applyNumberFormat="1" applyFont="1" applyFill="1" applyBorder="1" applyAlignment="1" applyProtection="1">
      <alignment horizontal="center" vertical="center"/>
      <protection locked="0"/>
    </xf>
    <xf numFmtId="1" fontId="14" fillId="9" borderId="55" xfId="0" applyNumberFormat="1" applyFont="1" applyFill="1" applyBorder="1" applyAlignment="1" applyProtection="1">
      <alignment horizontal="center" vertical="center"/>
      <protection locked="0"/>
    </xf>
    <xf numFmtId="0" fontId="14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43" xfId="0" applyFont="1" applyFill="1" applyBorder="1" applyAlignment="1" applyProtection="1">
      <alignment horizontal="center" vertical="center"/>
      <protection locked="0"/>
    </xf>
    <xf numFmtId="0" fontId="14" fillId="7" borderId="43" xfId="0" applyFont="1" applyFill="1" applyBorder="1" applyAlignment="1" applyProtection="1">
      <alignment horizontal="center" vertical="center"/>
      <protection locked="0"/>
    </xf>
    <xf numFmtId="0" fontId="14" fillId="13" borderId="3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9" fillId="6" borderId="0" xfId="0" applyFont="1" applyFill="1"/>
    <xf numFmtId="0" fontId="11" fillId="6" borderId="0" xfId="0" applyFont="1" applyFill="1"/>
    <xf numFmtId="0" fontId="11" fillId="6" borderId="0" xfId="0" applyFont="1" applyFill="1" applyAlignment="1">
      <alignment horizontal="center"/>
    </xf>
    <xf numFmtId="0" fontId="10" fillId="6" borderId="0" xfId="0" applyFont="1" applyFill="1" applyAlignment="1"/>
    <xf numFmtId="0" fontId="16" fillId="6" borderId="0" xfId="0" applyFont="1" applyFill="1" applyAlignment="1">
      <alignment wrapText="1"/>
    </xf>
    <xf numFmtId="0" fontId="16" fillId="6" borderId="0" xfId="0" applyFont="1" applyFill="1" applyAlignment="1"/>
    <xf numFmtId="0" fontId="14" fillId="6" borderId="0" xfId="0" applyFont="1" applyFill="1" applyAlignment="1"/>
    <xf numFmtId="0" fontId="14" fillId="6" borderId="1" xfId="0" applyFont="1" applyFill="1" applyBorder="1" applyAlignment="1"/>
    <xf numFmtId="0" fontId="0" fillId="3" borderId="0" xfId="0" applyFill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0" fillId="9" borderId="45" xfId="0" applyFill="1" applyBorder="1" applyAlignment="1">
      <alignment wrapText="1"/>
    </xf>
    <xf numFmtId="0" fontId="0" fillId="3" borderId="0" xfId="0" applyFont="1" applyFill="1" applyBorder="1" applyAlignment="1">
      <alignment horizontal="center" vertical="center" wrapText="1"/>
    </xf>
    <xf numFmtId="0" fontId="50" fillId="3" borderId="45" xfId="0" applyFont="1" applyFill="1" applyBorder="1" applyAlignment="1">
      <alignment vertical="center" wrapText="1"/>
    </xf>
    <xf numFmtId="0" fontId="50" fillId="3" borderId="45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8" fillId="3" borderId="28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1" fontId="43" fillId="14" borderId="4" xfId="0" applyNumberFormat="1" applyFont="1" applyFill="1" applyBorder="1" applyAlignment="1">
      <alignment horizontal="center" vertical="center" wrapText="1"/>
    </xf>
    <xf numFmtId="0" fontId="0" fillId="14" borderId="64" xfId="0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167" fontId="6" fillId="3" borderId="45" xfId="0" applyNumberFormat="1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51" fillId="3" borderId="45" xfId="0" applyFont="1" applyFill="1" applyBorder="1" applyAlignment="1">
      <alignment horizontal="center" vertical="center" wrapText="1"/>
    </xf>
    <xf numFmtId="0" fontId="21" fillId="14" borderId="36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 wrapText="1"/>
    </xf>
    <xf numFmtId="0" fontId="21" fillId="3" borderId="45" xfId="0" applyFont="1" applyFill="1" applyBorder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0" fillId="9" borderId="45" xfId="0" applyFill="1" applyBorder="1"/>
    <xf numFmtId="0" fontId="1" fillId="9" borderId="45" xfId="0" applyFont="1" applyFill="1" applyBorder="1" applyAlignment="1">
      <alignment wrapText="1"/>
    </xf>
    <xf numFmtId="0" fontId="49" fillId="9" borderId="65" xfId="0" applyFont="1" applyFill="1" applyBorder="1" applyAlignment="1">
      <alignment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6" fillId="3" borderId="38" xfId="0" applyFont="1" applyFill="1" applyBorder="1" applyAlignment="1" applyProtection="1">
      <alignment horizontal="center" vertical="center"/>
      <protection locked="0"/>
    </xf>
    <xf numFmtId="0" fontId="53" fillId="9" borderId="66" xfId="0" applyFont="1" applyFill="1" applyBorder="1" applyAlignment="1" applyProtection="1">
      <alignment horizontal="center" vertical="center" wrapText="1"/>
      <protection locked="0"/>
    </xf>
    <xf numFmtId="0" fontId="20" fillId="9" borderId="11" xfId="0" applyFont="1" applyFill="1" applyBorder="1" applyAlignment="1" applyProtection="1">
      <alignment horizontal="center" vertical="center" wrapText="1"/>
      <protection locked="0"/>
    </xf>
    <xf numFmtId="1" fontId="26" fillId="3" borderId="67" xfId="0" applyNumberFormat="1" applyFont="1" applyFill="1" applyBorder="1" applyAlignment="1">
      <alignment horizontal="center" vertical="center" wrapText="1"/>
    </xf>
    <xf numFmtId="1" fontId="26" fillId="3" borderId="68" xfId="0" applyNumberFormat="1" applyFont="1" applyFill="1" applyBorder="1" applyAlignment="1">
      <alignment horizontal="center" vertical="center" wrapText="1"/>
    </xf>
    <xf numFmtId="167" fontId="6" fillId="7" borderId="0" xfId="0" applyNumberFormat="1" applyFont="1" applyFill="1" applyBorder="1" applyAlignment="1">
      <alignment horizontal="center"/>
    </xf>
    <xf numFmtId="0" fontId="14" fillId="8" borderId="55" xfId="0" applyFont="1" applyFill="1" applyBorder="1" applyAlignment="1" applyProtection="1">
      <alignment horizontal="center" vertical="center"/>
      <protection locked="0"/>
    </xf>
    <xf numFmtId="0" fontId="56" fillId="11" borderId="26" xfId="0" applyNumberFormat="1" applyFont="1" applyFill="1" applyBorder="1" applyAlignment="1" applyProtection="1">
      <alignment horizontal="center" vertical="center" wrapText="1"/>
    </xf>
    <xf numFmtId="0" fontId="57" fillId="6" borderId="0" xfId="0" applyFont="1" applyFill="1"/>
    <xf numFmtId="0" fontId="59" fillId="6" borderId="0" xfId="0" applyFont="1" applyFill="1"/>
    <xf numFmtId="0" fontId="57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19" fillId="12" borderId="55" xfId="0" applyNumberFormat="1" applyFont="1" applyFill="1" applyBorder="1" applyAlignment="1" applyProtection="1">
      <alignment horizontal="center" vertical="center"/>
      <protection locked="0"/>
    </xf>
    <xf numFmtId="0" fontId="16" fillId="5" borderId="25" xfId="0" applyFont="1" applyFill="1" applyBorder="1"/>
    <xf numFmtId="0" fontId="10" fillId="5" borderId="26" xfId="0" applyFont="1" applyFill="1" applyBorder="1" applyAlignment="1">
      <alignment horizontal="center"/>
    </xf>
    <xf numFmtId="0" fontId="47" fillId="5" borderId="26" xfId="0" applyFont="1" applyFill="1" applyBorder="1" applyAlignment="1">
      <alignment horizontal="center" vertical="center"/>
    </xf>
    <xf numFmtId="0" fontId="10" fillId="5" borderId="26" xfId="0" applyFont="1" applyFill="1" applyBorder="1"/>
    <xf numFmtId="0" fontId="44" fillId="5" borderId="26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164" fontId="16" fillId="13" borderId="55" xfId="0" applyNumberFormat="1" applyFont="1" applyFill="1" applyBorder="1" applyAlignment="1" applyProtection="1">
      <alignment horizontal="center" vertical="center"/>
      <protection locked="0"/>
    </xf>
    <xf numFmtId="0" fontId="11" fillId="9" borderId="45" xfId="0" applyFont="1" applyFill="1" applyBorder="1"/>
    <xf numFmtId="0" fontId="19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30" xfId="0" applyFont="1" applyFill="1" applyBorder="1" applyAlignment="1" applyProtection="1">
      <alignment horizontal="center" vertical="center" wrapText="1"/>
      <protection locked="0"/>
    </xf>
    <xf numFmtId="164" fontId="14" fillId="3" borderId="57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>
      <alignment vertical="center"/>
    </xf>
    <xf numFmtId="0" fontId="14" fillId="8" borderId="73" xfId="0" applyFont="1" applyFill="1" applyBorder="1" applyAlignment="1" applyProtection="1">
      <alignment horizontal="center" vertical="center"/>
      <protection locked="0"/>
    </xf>
    <xf numFmtId="0" fontId="14" fillId="13" borderId="74" xfId="0" applyFont="1" applyFill="1" applyBorder="1" applyAlignment="1" applyProtection="1">
      <alignment horizontal="center" vertical="center"/>
      <protection locked="0"/>
    </xf>
    <xf numFmtId="0" fontId="23" fillId="11" borderId="25" xfId="0" applyFont="1" applyFill="1" applyBorder="1" applyAlignment="1" applyProtection="1">
      <alignment vertical="center"/>
    </xf>
    <xf numFmtId="0" fontId="16" fillId="11" borderId="27" xfId="0" applyFont="1" applyFill="1" applyBorder="1" applyAlignment="1" applyProtection="1">
      <alignment vertical="center"/>
    </xf>
    <xf numFmtId="0" fontId="55" fillId="5" borderId="13" xfId="0" applyFont="1" applyFill="1" applyBorder="1" applyAlignment="1">
      <alignment horizontal="center" vertical="center" wrapText="1"/>
    </xf>
    <xf numFmtId="0" fontId="17" fillId="11" borderId="52" xfId="0" applyFont="1" applyFill="1" applyBorder="1" applyAlignment="1" applyProtection="1">
      <alignment horizontal="center" vertical="center"/>
    </xf>
    <xf numFmtId="0" fontId="0" fillId="3" borderId="9" xfId="0" applyFill="1" applyBorder="1"/>
    <xf numFmtId="0" fontId="0" fillId="3" borderId="48" xfId="0" applyFill="1" applyBorder="1"/>
    <xf numFmtId="0" fontId="20" fillId="5" borderId="55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14" fontId="43" fillId="6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49" fontId="19" fillId="17" borderId="38" xfId="0" applyNumberFormat="1" applyFont="1" applyFill="1" applyBorder="1" applyAlignment="1" applyProtection="1">
      <alignment horizontal="center" vertical="center"/>
    </xf>
    <xf numFmtId="0" fontId="53" fillId="9" borderId="80" xfId="0" applyFont="1" applyFill="1" applyBorder="1" applyAlignment="1" applyProtection="1">
      <alignment horizontal="center" vertical="center" wrapText="1"/>
      <protection locked="0"/>
    </xf>
    <xf numFmtId="0" fontId="20" fillId="9" borderId="51" xfId="0" applyFont="1" applyFill="1" applyBorder="1" applyAlignment="1" applyProtection="1">
      <alignment horizontal="center" vertical="center" wrapText="1"/>
      <protection locked="0"/>
    </xf>
    <xf numFmtId="0" fontId="11" fillId="9" borderId="45" xfId="0" applyFont="1" applyFill="1" applyBorder="1" applyAlignment="1">
      <alignment horizontal="left" vertical="top"/>
    </xf>
    <xf numFmtId="0" fontId="65" fillId="3" borderId="38" xfId="0" applyFont="1" applyFill="1" applyBorder="1" applyAlignment="1" applyProtection="1">
      <alignment horizontal="center" vertical="center"/>
      <protection locked="0"/>
    </xf>
    <xf numFmtId="0" fontId="53" fillId="9" borderId="39" xfId="0" applyFont="1" applyFill="1" applyBorder="1" applyAlignment="1" applyProtection="1">
      <alignment horizontal="center" vertical="center" wrapText="1"/>
      <protection locked="0"/>
    </xf>
    <xf numFmtId="0" fontId="14" fillId="12" borderId="90" xfId="0" applyFont="1" applyFill="1" applyBorder="1" applyAlignment="1" applyProtection="1">
      <alignment horizontal="center" vertical="center" wrapText="1"/>
      <protection locked="0"/>
    </xf>
    <xf numFmtId="0" fontId="14" fillId="13" borderId="90" xfId="0" applyFont="1" applyFill="1" applyBorder="1" applyAlignment="1" applyProtection="1">
      <alignment horizontal="center" vertical="center"/>
      <protection locked="0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61" xfId="0" applyFont="1" applyFill="1" applyBorder="1" applyAlignment="1" applyProtection="1">
      <alignment horizontal="center" vertical="center"/>
      <protection locked="0"/>
    </xf>
    <xf numFmtId="0" fontId="14" fillId="13" borderId="91" xfId="0" applyFont="1" applyFill="1" applyBorder="1" applyAlignment="1" applyProtection="1">
      <alignment horizontal="center" vertical="center"/>
      <protection locked="0"/>
    </xf>
    <xf numFmtId="0" fontId="48" fillId="15" borderId="92" xfId="0" applyFont="1" applyFill="1" applyBorder="1" applyAlignment="1">
      <alignment horizontal="center" vertical="center" wrapText="1"/>
    </xf>
    <xf numFmtId="0" fontId="67" fillId="15" borderId="46" xfId="0" applyFont="1" applyFill="1" applyBorder="1" applyAlignment="1">
      <alignment horizontal="center" vertical="center" wrapText="1"/>
    </xf>
    <xf numFmtId="0" fontId="48" fillId="15" borderId="46" xfId="0" applyFont="1" applyFill="1" applyBorder="1" applyAlignment="1">
      <alignment horizontal="center" vertical="center" wrapText="1"/>
    </xf>
    <xf numFmtId="164" fontId="48" fillId="15" borderId="46" xfId="0" applyNumberFormat="1" applyFont="1" applyFill="1" applyBorder="1" applyAlignment="1">
      <alignment horizontal="center" vertical="center" wrapText="1"/>
    </xf>
    <xf numFmtId="0" fontId="48" fillId="15" borderId="46" xfId="0" applyFont="1" applyFill="1" applyBorder="1" applyAlignment="1">
      <alignment horizontal="center" vertical="center"/>
    </xf>
    <xf numFmtId="164" fontId="48" fillId="15" borderId="46" xfId="0" applyNumberFormat="1" applyFont="1" applyFill="1" applyBorder="1" applyAlignment="1" applyProtection="1">
      <alignment horizontal="center" vertical="center" wrapText="1"/>
    </xf>
    <xf numFmtId="0" fontId="48" fillId="15" borderId="46" xfId="0" applyFont="1" applyFill="1" applyBorder="1" applyAlignment="1">
      <alignment vertical="center" wrapText="1"/>
    </xf>
    <xf numFmtId="0" fontId="48" fillId="15" borderId="93" xfId="0" applyFont="1" applyFill="1" applyBorder="1" applyAlignment="1">
      <alignment vertical="center" wrapText="1"/>
    </xf>
    <xf numFmtId="0" fontId="11" fillId="9" borderId="95" xfId="0" applyFont="1" applyFill="1" applyBorder="1"/>
    <xf numFmtId="0" fontId="65" fillId="3" borderId="96" xfId="0" applyFont="1" applyFill="1" applyBorder="1" applyAlignment="1" applyProtection="1">
      <alignment horizontal="center" vertical="center"/>
      <protection locked="0"/>
    </xf>
    <xf numFmtId="0" fontId="5" fillId="11" borderId="10" xfId="0" applyFont="1" applyFill="1" applyBorder="1" applyAlignment="1" applyProtection="1">
      <alignment horizontal="center" vertical="center" wrapText="1"/>
    </xf>
    <xf numFmtId="49" fontId="48" fillId="18" borderId="38" xfId="0" applyNumberFormat="1" applyFont="1" applyFill="1" applyBorder="1" applyAlignment="1" applyProtection="1">
      <alignment horizontal="center" vertical="center"/>
    </xf>
    <xf numFmtId="0" fontId="66" fillId="15" borderId="38" xfId="0" applyFont="1" applyFill="1" applyBorder="1" applyAlignment="1">
      <alignment horizontal="center" vertical="center" wrapText="1"/>
    </xf>
    <xf numFmtId="0" fontId="48" fillId="15" borderId="38" xfId="0" applyFont="1" applyFill="1" applyBorder="1" applyAlignment="1" applyProtection="1">
      <alignment horizontal="center" vertical="center"/>
    </xf>
    <xf numFmtId="164" fontId="48" fillId="15" borderId="38" xfId="0" applyNumberFormat="1" applyFont="1" applyFill="1" applyBorder="1" applyAlignment="1" applyProtection="1">
      <alignment horizontal="center" vertical="center"/>
    </xf>
    <xf numFmtId="0" fontId="48" fillId="15" borderId="98" xfId="0" applyFont="1" applyFill="1" applyBorder="1" applyAlignment="1">
      <alignment vertical="center" wrapText="1"/>
    </xf>
    <xf numFmtId="0" fontId="48" fillId="15" borderId="99" xfId="0" applyFont="1" applyFill="1" applyBorder="1" applyAlignment="1">
      <alignment vertical="center" wrapText="1"/>
    </xf>
    <xf numFmtId="0" fontId="55" fillId="9" borderId="94" xfId="0" applyFont="1" applyFill="1" applyBorder="1"/>
    <xf numFmtId="0" fontId="55" fillId="9" borderId="86" xfId="0" applyFont="1" applyFill="1" applyBorder="1" applyAlignment="1">
      <alignment horizontal="left" vertical="top"/>
    </xf>
    <xf numFmtId="0" fontId="55" fillId="9" borderId="45" xfId="0" applyFont="1" applyFill="1" applyBorder="1"/>
    <xf numFmtId="0" fontId="19" fillId="9" borderId="45" xfId="0" applyFont="1" applyFill="1" applyBorder="1"/>
    <xf numFmtId="0" fontId="24" fillId="9" borderId="45" xfId="0" applyFont="1" applyFill="1" applyBorder="1"/>
    <xf numFmtId="0" fontId="24" fillId="9" borderId="38" xfId="0" applyFont="1" applyFill="1" applyBorder="1" applyAlignment="1" applyProtection="1">
      <alignment horizontal="center" vertical="center"/>
      <protection locked="0"/>
    </xf>
    <xf numFmtId="0" fontId="19" fillId="9" borderId="38" xfId="0" applyFont="1" applyFill="1" applyBorder="1" applyAlignment="1" applyProtection="1">
      <alignment horizontal="center" vertical="center"/>
      <protection locked="0"/>
    </xf>
    <xf numFmtId="0" fontId="24" fillId="9" borderId="84" xfId="0" applyFont="1" applyFill="1" applyBorder="1" applyAlignment="1" applyProtection="1">
      <alignment horizontal="center" vertical="center"/>
      <protection locked="0"/>
    </xf>
    <xf numFmtId="0" fontId="24" fillId="9" borderId="85" xfId="0" applyFont="1" applyFill="1" applyBorder="1" applyAlignment="1" applyProtection="1">
      <alignment horizontal="center" vertical="center"/>
      <protection locked="0"/>
    </xf>
    <xf numFmtId="0" fontId="19" fillId="9" borderId="53" xfId="0" applyFont="1" applyFill="1" applyBorder="1" applyAlignment="1" applyProtection="1">
      <alignment horizontal="center" vertical="center"/>
      <protection locked="0"/>
    </xf>
    <xf numFmtId="0" fontId="19" fillId="9" borderId="83" xfId="0" applyFont="1" applyFill="1" applyBorder="1" applyAlignment="1" applyProtection="1">
      <alignment horizontal="center" vertical="center"/>
      <protection locked="0"/>
    </xf>
    <xf numFmtId="0" fontId="55" fillId="3" borderId="13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3" fillId="19" borderId="13" xfId="0" applyFont="1" applyFill="1" applyBorder="1" applyAlignment="1">
      <alignment horizontal="left" vertical="center" wrapText="1"/>
    </xf>
    <xf numFmtId="0" fontId="0" fillId="19" borderId="0" xfId="0" applyFill="1" applyBorder="1" applyAlignment="1">
      <alignment vertical="center"/>
    </xf>
    <xf numFmtId="0" fontId="0" fillId="19" borderId="8" xfId="0" applyFill="1" applyBorder="1" applyAlignment="1">
      <alignment vertical="center"/>
    </xf>
    <xf numFmtId="0" fontId="1" fillId="19" borderId="52" xfId="0" applyFont="1" applyFill="1" applyBorder="1" applyAlignment="1">
      <alignment horizontal="center" vertical="center" wrapText="1"/>
    </xf>
    <xf numFmtId="0" fontId="0" fillId="19" borderId="10" xfId="0" applyFill="1" applyBorder="1" applyAlignment="1">
      <alignment vertical="center"/>
    </xf>
    <xf numFmtId="0" fontId="0" fillId="19" borderId="9" xfId="0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0" fillId="6" borderId="13" xfId="0" applyFill="1" applyBorder="1" applyAlignment="1">
      <alignment vertical="center" wrapText="1"/>
    </xf>
    <xf numFmtId="0" fontId="48" fillId="15" borderId="92" xfId="0" applyFont="1" applyFill="1" applyBorder="1" applyAlignment="1">
      <alignment vertical="center" wrapText="1"/>
    </xf>
    <xf numFmtId="1" fontId="14" fillId="9" borderId="73" xfId="0" applyNumberFormat="1" applyFont="1" applyFill="1" applyBorder="1" applyAlignment="1" applyProtection="1">
      <alignment horizontal="center" vertical="center"/>
      <protection locked="0"/>
    </xf>
    <xf numFmtId="1" fontId="14" fillId="9" borderId="105" xfId="0" applyNumberFormat="1" applyFont="1" applyFill="1" applyBorder="1" applyAlignment="1" applyProtection="1">
      <alignment horizontal="center" vertical="center"/>
      <protection locked="0"/>
    </xf>
    <xf numFmtId="0" fontId="16" fillId="11" borderId="10" xfId="0" applyFont="1" applyFill="1" applyBorder="1" applyAlignment="1" applyProtection="1">
      <alignment vertical="center" wrapText="1"/>
    </xf>
    <xf numFmtId="0" fontId="16" fillId="11" borderId="10" xfId="0" applyFont="1" applyFill="1" applyBorder="1" applyAlignment="1" applyProtection="1">
      <alignment vertical="center"/>
    </xf>
    <xf numFmtId="0" fontId="23" fillId="11" borderId="10" xfId="0" applyFont="1" applyFill="1" applyBorder="1" applyAlignment="1" applyProtection="1">
      <alignment vertical="center"/>
    </xf>
    <xf numFmtId="0" fontId="14" fillId="11" borderId="10" xfId="0" applyFont="1" applyFill="1" applyBorder="1" applyAlignment="1" applyProtection="1">
      <alignment vertical="center"/>
    </xf>
    <xf numFmtId="0" fontId="23" fillId="11" borderId="10" xfId="0" applyFont="1" applyFill="1" applyBorder="1" applyAlignment="1" applyProtection="1">
      <alignment horizontal="left" vertical="center" wrapText="1"/>
    </xf>
    <xf numFmtId="0" fontId="22" fillId="11" borderId="10" xfId="0" applyFont="1" applyFill="1" applyBorder="1" applyAlignment="1" applyProtection="1">
      <alignment horizontal="left" vertical="center"/>
    </xf>
    <xf numFmtId="0" fontId="14" fillId="4" borderId="87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4" fillId="7" borderId="62" xfId="0" applyFont="1" applyFill="1" applyBorder="1" applyAlignment="1" applyProtection="1">
      <alignment horizontal="center" vertical="center"/>
      <protection locked="0"/>
    </xf>
    <xf numFmtId="0" fontId="16" fillId="11" borderId="55" xfId="0" applyFont="1" applyFill="1" applyBorder="1" applyAlignment="1" applyProtection="1">
      <alignment vertical="center" wrapText="1"/>
    </xf>
    <xf numFmtId="0" fontId="16" fillId="11" borderId="55" xfId="0" applyFont="1" applyFill="1" applyBorder="1" applyAlignment="1" applyProtection="1">
      <alignment vertical="center"/>
    </xf>
    <xf numFmtId="0" fontId="23" fillId="11" borderId="55" xfId="0" applyFont="1" applyFill="1" applyBorder="1" applyAlignment="1" applyProtection="1">
      <alignment vertical="center"/>
    </xf>
    <xf numFmtId="0" fontId="14" fillId="11" borderId="55" xfId="0" applyFont="1" applyFill="1" applyBorder="1" applyAlignment="1" applyProtection="1">
      <alignment vertical="center"/>
    </xf>
    <xf numFmtId="0" fontId="23" fillId="11" borderId="55" xfId="0" applyFont="1" applyFill="1" applyBorder="1" applyAlignment="1" applyProtection="1">
      <alignment horizontal="left" vertical="center" wrapText="1"/>
    </xf>
    <xf numFmtId="0" fontId="22" fillId="11" borderId="55" xfId="0" applyFont="1" applyFill="1" applyBorder="1" applyAlignment="1" applyProtection="1">
      <alignment horizontal="left" vertical="center"/>
    </xf>
    <xf numFmtId="0" fontId="22" fillId="11" borderId="105" xfId="0" applyFont="1" applyFill="1" applyBorder="1" applyAlignment="1" applyProtection="1">
      <alignment horizontal="left" vertical="center"/>
    </xf>
    <xf numFmtId="0" fontId="14" fillId="4" borderId="107" xfId="0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 wrapText="1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 applyProtection="1">
      <alignment horizontal="center" vertical="center"/>
      <protection locked="0"/>
    </xf>
    <xf numFmtId="0" fontId="14" fillId="7" borderId="108" xfId="0" applyFont="1" applyFill="1" applyBorder="1" applyAlignment="1" applyProtection="1">
      <alignment horizontal="center" vertical="center"/>
      <protection locked="0"/>
    </xf>
    <xf numFmtId="0" fontId="19" fillId="9" borderId="31" xfId="0" applyFont="1" applyFill="1" applyBorder="1" applyAlignment="1" applyProtection="1">
      <alignment horizontal="center" vertical="center"/>
    </xf>
    <xf numFmtId="0" fontId="14" fillId="0" borderId="109" xfId="0" applyFont="1" applyBorder="1" applyAlignment="1" applyProtection="1">
      <alignment horizontal="center" vertical="center"/>
      <protection locked="0"/>
    </xf>
    <xf numFmtId="0" fontId="24" fillId="11" borderId="73" xfId="0" applyFont="1" applyFill="1" applyBorder="1" applyAlignment="1" applyProtection="1">
      <alignment vertical="center"/>
    </xf>
    <xf numFmtId="0" fontId="14" fillId="0" borderId="118" xfId="0" applyFont="1" applyBorder="1" applyAlignment="1" applyProtection="1">
      <alignment horizontal="center" vertical="center"/>
      <protection locked="0"/>
    </xf>
    <xf numFmtId="0" fontId="24" fillId="11" borderId="52" xfId="0" applyFont="1" applyFill="1" applyBorder="1" applyAlignment="1" applyProtection="1">
      <alignment vertical="center"/>
    </xf>
    <xf numFmtId="0" fontId="22" fillId="11" borderId="9" xfId="0" applyFont="1" applyFill="1" applyBorder="1" applyAlignment="1" applyProtection="1">
      <alignment horizontal="left" vertical="center"/>
    </xf>
    <xf numFmtId="0" fontId="48" fillId="15" borderId="119" xfId="0" applyFont="1" applyFill="1" applyBorder="1" applyAlignment="1">
      <alignment vertical="center"/>
    </xf>
    <xf numFmtId="0" fontId="14" fillId="7" borderId="120" xfId="0" applyFont="1" applyFill="1" applyBorder="1" applyAlignment="1" applyProtection="1">
      <alignment horizontal="center" vertical="center"/>
      <protection locked="0"/>
    </xf>
    <xf numFmtId="0" fontId="24" fillId="11" borderId="25" xfId="0" applyFont="1" applyFill="1" applyBorder="1" applyAlignment="1" applyProtection="1">
      <alignment vertical="center"/>
    </xf>
    <xf numFmtId="0" fontId="22" fillId="11" borderId="27" xfId="0" applyFont="1" applyFill="1" applyBorder="1" applyAlignment="1" applyProtection="1">
      <alignment horizontal="left" vertical="center"/>
    </xf>
    <xf numFmtId="0" fontId="27" fillId="9" borderId="69" xfId="0" applyFont="1" applyFill="1" applyBorder="1" applyAlignment="1">
      <alignment horizontal="center" vertical="center" wrapText="1"/>
    </xf>
    <xf numFmtId="164" fontId="48" fillId="15" borderId="93" xfId="0" applyNumberFormat="1" applyFont="1" applyFill="1" applyBorder="1" applyAlignment="1" applyProtection="1">
      <alignment horizontal="center" vertical="center"/>
    </xf>
    <xf numFmtId="0" fontId="1" fillId="9" borderId="122" xfId="0" applyFont="1" applyFill="1" applyBorder="1" applyAlignment="1">
      <alignment horizontal="center" vertical="center" wrapText="1"/>
    </xf>
    <xf numFmtId="0" fontId="49" fillId="9" borderId="122" xfId="0" applyFont="1" applyFill="1" applyBorder="1" applyAlignment="1">
      <alignment vertical="center" wrapText="1"/>
    </xf>
    <xf numFmtId="0" fontId="62" fillId="0" borderId="123" xfId="0" applyFont="1" applyFill="1" applyBorder="1" applyAlignment="1" applyProtection="1">
      <alignment horizontal="center" vertical="center"/>
    </xf>
    <xf numFmtId="0" fontId="7" fillId="9" borderId="31" xfId="0" applyFont="1" applyFill="1" applyBorder="1" applyAlignment="1">
      <alignment horizontal="center" vertical="center" wrapText="1"/>
    </xf>
    <xf numFmtId="1" fontId="14" fillId="5" borderId="105" xfId="0" applyNumberFormat="1" applyFont="1" applyFill="1" applyBorder="1" applyAlignment="1" applyProtection="1">
      <alignment horizontal="center" vertical="center"/>
      <protection locked="0"/>
    </xf>
    <xf numFmtId="0" fontId="1" fillId="0" borderId="127" xfId="0" applyFont="1" applyBorder="1" applyAlignment="1">
      <alignment horizontal="center" vertical="center"/>
    </xf>
    <xf numFmtId="169" fontId="18" fillId="9" borderId="126" xfId="0" applyNumberFormat="1" applyFont="1" applyFill="1" applyBorder="1" applyAlignment="1">
      <alignment horizontal="center" vertical="center"/>
    </xf>
    <xf numFmtId="49" fontId="20" fillId="18" borderId="38" xfId="0" applyNumberFormat="1" applyFont="1" applyFill="1" applyBorder="1" applyAlignment="1" applyProtection="1">
      <alignment horizontal="center" vertical="center"/>
    </xf>
    <xf numFmtId="49" fontId="65" fillId="20" borderId="96" xfId="0" applyNumberFormat="1" applyFont="1" applyFill="1" applyBorder="1" applyAlignment="1" applyProtection="1">
      <alignment horizontal="center" vertical="center"/>
    </xf>
    <xf numFmtId="49" fontId="65" fillId="20" borderId="38" xfId="0" applyNumberFormat="1" applyFont="1" applyFill="1" applyBorder="1" applyAlignment="1" applyProtection="1">
      <alignment horizontal="center" vertical="center"/>
    </xf>
    <xf numFmtId="49" fontId="65" fillId="17" borderId="38" xfId="0" applyNumberFormat="1" applyFont="1" applyFill="1" applyBorder="1" applyAlignment="1" applyProtection="1">
      <alignment horizontal="center" vertical="center"/>
    </xf>
    <xf numFmtId="0" fontId="18" fillId="21" borderId="17" xfId="0" applyFont="1" applyFill="1" applyBorder="1" applyAlignment="1" applyProtection="1">
      <alignment horizontal="center" vertical="center" wrapText="1"/>
    </xf>
    <xf numFmtId="164" fontId="34" fillId="21" borderId="70" xfId="0" applyNumberFormat="1" applyFont="1" applyFill="1" applyBorder="1" applyAlignment="1" applyProtection="1">
      <alignment horizontal="center" vertical="center" wrapText="1"/>
    </xf>
    <xf numFmtId="1" fontId="48" fillId="16" borderId="21" xfId="0" applyNumberFormat="1" applyFont="1" applyFill="1" applyBorder="1" applyAlignment="1" applyProtection="1">
      <alignment horizontal="center" vertical="center" wrapText="1"/>
    </xf>
    <xf numFmtId="1" fontId="48" fillId="16" borderId="41" xfId="0" applyNumberFormat="1" applyFont="1" applyFill="1" applyBorder="1" applyAlignment="1" applyProtection="1">
      <alignment horizontal="center" vertical="center" wrapText="1"/>
    </xf>
    <xf numFmtId="164" fontId="17" fillId="0" borderId="40" xfId="0" applyNumberFormat="1" applyFont="1" applyBorder="1" applyAlignment="1" applyProtection="1">
      <alignment horizontal="center" vertical="center"/>
      <protection locked="0"/>
    </xf>
    <xf numFmtId="164" fontId="17" fillId="0" borderId="47" xfId="0" applyNumberFormat="1" applyFont="1" applyBorder="1" applyAlignment="1" applyProtection="1">
      <alignment horizontal="center" vertical="center"/>
      <protection locked="0"/>
    </xf>
    <xf numFmtId="164" fontId="68" fillId="0" borderId="40" xfId="0" applyNumberFormat="1" applyFont="1" applyBorder="1" applyAlignment="1" applyProtection="1">
      <alignment horizontal="left" vertical="top"/>
      <protection locked="0"/>
    </xf>
    <xf numFmtId="164" fontId="68" fillId="0" borderId="6" xfId="0" applyNumberFormat="1" applyFont="1" applyBorder="1" applyAlignment="1" applyProtection="1">
      <alignment horizontal="left" vertical="top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20" fillId="3" borderId="2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1" fontId="41" fillId="0" borderId="81" xfId="0" applyNumberFormat="1" applyFont="1" applyFill="1" applyBorder="1" applyAlignment="1" applyProtection="1">
      <alignment horizontal="center" vertical="center" wrapText="1"/>
    </xf>
    <xf numFmtId="1" fontId="41" fillId="0" borderId="82" xfId="0" applyNumberFormat="1" applyFont="1" applyFill="1" applyBorder="1" applyAlignment="1" applyProtection="1">
      <alignment horizontal="center" vertical="center" wrapText="1"/>
    </xf>
    <xf numFmtId="1" fontId="48" fillId="9" borderId="16" xfId="0" applyNumberFormat="1" applyFont="1" applyFill="1" applyBorder="1" applyAlignment="1" applyProtection="1">
      <alignment horizontal="left" vertical="top"/>
    </xf>
    <xf numFmtId="1" fontId="48" fillId="9" borderId="49" xfId="0" applyNumberFormat="1" applyFont="1" applyFill="1" applyBorder="1" applyAlignment="1" applyProtection="1">
      <alignment horizontal="left" vertical="top"/>
    </xf>
    <xf numFmtId="1" fontId="56" fillId="9" borderId="124" xfId="0" applyNumberFormat="1" applyFont="1" applyFill="1" applyBorder="1" applyAlignment="1" applyProtection="1">
      <alignment horizontal="left" vertical="top" wrapText="1"/>
    </xf>
    <xf numFmtId="1" fontId="56" fillId="9" borderId="125" xfId="0" applyNumberFormat="1" applyFont="1" applyFill="1" applyBorder="1" applyAlignment="1" applyProtection="1">
      <alignment horizontal="left" vertical="top" wrapText="1"/>
    </xf>
    <xf numFmtId="0" fontId="14" fillId="3" borderId="25" xfId="0" applyFont="1" applyFill="1" applyBorder="1" applyAlignment="1" applyProtection="1">
      <alignment horizontal="left" vertical="top" wrapText="1"/>
    </xf>
    <xf numFmtId="0" fontId="69" fillId="3" borderId="26" xfId="0" applyFont="1" applyFill="1" applyBorder="1" applyAlignment="1">
      <alignment horizontal="left" vertical="top" wrapText="1"/>
    </xf>
    <xf numFmtId="0" fontId="69" fillId="3" borderId="27" xfId="0" applyFont="1" applyFill="1" applyBorder="1" applyAlignment="1">
      <alignment horizontal="left" vertical="top" wrapText="1"/>
    </xf>
    <xf numFmtId="0" fontId="20" fillId="5" borderId="73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 wrapText="1"/>
    </xf>
    <xf numFmtId="0" fontId="18" fillId="5" borderId="105" xfId="0" applyFont="1" applyFill="1" applyBorder="1" applyAlignment="1">
      <alignment horizontal="center" vertical="center" wrapText="1"/>
    </xf>
    <xf numFmtId="49" fontId="13" fillId="9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9" borderId="7" xfId="0" applyFont="1" applyFill="1" applyBorder="1" applyAlignment="1" applyProtection="1">
      <alignment horizontal="center" vertical="center" wrapText="1"/>
      <protection locked="0"/>
    </xf>
    <xf numFmtId="0" fontId="13" fillId="9" borderId="11" xfId="0" applyFont="1" applyFill="1" applyBorder="1" applyAlignment="1" applyProtection="1">
      <alignment horizontal="center" vertical="center" wrapText="1"/>
      <protection locked="0"/>
    </xf>
    <xf numFmtId="166" fontId="17" fillId="0" borderId="40" xfId="0" applyNumberFormat="1" applyFont="1" applyBorder="1" applyAlignment="1" applyProtection="1">
      <alignment horizontal="center" vertical="center"/>
      <protection locked="0"/>
    </xf>
    <xf numFmtId="166" fontId="17" fillId="0" borderId="6" xfId="0" applyNumberFormat="1" applyFont="1" applyBorder="1" applyAlignment="1" applyProtection="1">
      <alignment horizontal="center" vertical="center"/>
      <protection locked="0"/>
    </xf>
    <xf numFmtId="0" fontId="68" fillId="0" borderId="40" xfId="0" applyFont="1" applyBorder="1" applyAlignment="1" applyProtection="1">
      <alignment horizontal="left" vertical="top"/>
      <protection locked="0"/>
    </xf>
    <xf numFmtId="0" fontId="68" fillId="0" borderId="6" xfId="0" applyFont="1" applyBorder="1" applyAlignment="1" applyProtection="1">
      <alignment horizontal="left" vertical="top"/>
      <protection locked="0"/>
    </xf>
    <xf numFmtId="164" fontId="19" fillId="9" borderId="20" xfId="0" applyNumberFormat="1" applyFont="1" applyFill="1" applyBorder="1" applyAlignment="1" applyProtection="1">
      <alignment horizontal="center" vertical="center"/>
    </xf>
    <xf numFmtId="164" fontId="19" fillId="9" borderId="18" xfId="0" applyNumberFormat="1" applyFont="1" applyFill="1" applyBorder="1" applyAlignment="1" applyProtection="1">
      <alignment horizontal="center" vertical="center"/>
    </xf>
    <xf numFmtId="168" fontId="17" fillId="0" borderId="40" xfId="0" applyNumberFormat="1" applyFont="1" applyBorder="1" applyAlignment="1" applyProtection="1">
      <alignment horizontal="center" vertical="center"/>
      <protection locked="0"/>
    </xf>
    <xf numFmtId="168" fontId="17" fillId="0" borderId="47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9" fillId="3" borderId="73" xfId="0" applyFont="1" applyFill="1" applyBorder="1" applyAlignment="1">
      <alignment horizontal="center" vertical="center" wrapText="1"/>
    </xf>
    <xf numFmtId="0" fontId="55" fillId="3" borderId="55" xfId="0" applyFont="1" applyFill="1" applyBorder="1" applyAlignment="1">
      <alignment horizontal="center" vertical="center" wrapText="1"/>
    </xf>
    <xf numFmtId="0" fontId="55" fillId="3" borderId="105" xfId="0" applyFont="1" applyFill="1" applyBorder="1" applyAlignment="1">
      <alignment horizontal="center" vertical="center" wrapText="1"/>
    </xf>
    <xf numFmtId="0" fontId="14" fillId="9" borderId="34" xfId="0" applyNumberFormat="1" applyFont="1" applyFill="1" applyBorder="1" applyAlignment="1" applyProtection="1">
      <alignment horizontal="center" vertical="center" wrapText="1"/>
    </xf>
    <xf numFmtId="0" fontId="14" fillId="9" borderId="32" xfId="0" applyNumberFormat="1" applyFont="1" applyFill="1" applyBorder="1" applyAlignment="1" applyProtection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54" xfId="0" applyFont="1" applyFill="1" applyBorder="1" applyAlignment="1">
      <alignment horizontal="center" vertical="center" wrapText="1"/>
    </xf>
    <xf numFmtId="164" fontId="17" fillId="0" borderId="6" xfId="0" applyNumberFormat="1" applyFont="1" applyBorder="1" applyAlignment="1" applyProtection="1">
      <alignment horizontal="center" vertical="center"/>
      <protection locked="0"/>
    </xf>
    <xf numFmtId="0" fontId="58" fillId="9" borderId="34" xfId="0" applyNumberFormat="1" applyFont="1" applyFill="1" applyBorder="1" applyAlignment="1" applyProtection="1">
      <alignment horizontal="center" vertical="center" wrapText="1"/>
    </xf>
    <xf numFmtId="0" fontId="58" fillId="9" borderId="32" xfId="0" applyNumberFormat="1" applyFont="1" applyFill="1" applyBorder="1" applyAlignment="1" applyProtection="1">
      <alignment horizontal="center" vertical="center" wrapText="1"/>
    </xf>
    <xf numFmtId="0" fontId="14" fillId="9" borderId="63" xfId="0" applyNumberFormat="1" applyFont="1" applyFill="1" applyBorder="1" applyAlignment="1" applyProtection="1">
      <alignment horizontal="center" vertical="center" wrapText="1"/>
    </xf>
    <xf numFmtId="164" fontId="68" fillId="0" borderId="47" xfId="0" applyNumberFormat="1" applyFont="1" applyBorder="1" applyAlignment="1" applyProtection="1">
      <alignment horizontal="left" vertical="top"/>
      <protection locked="0"/>
    </xf>
    <xf numFmtId="0" fontId="17" fillId="3" borderId="25" xfId="0" applyFont="1" applyFill="1" applyBorder="1" applyAlignment="1" applyProtection="1">
      <alignment horizontal="left" vertical="top" wrapText="1"/>
    </xf>
    <xf numFmtId="0" fontId="71" fillId="3" borderId="26" xfId="0" applyFont="1" applyFill="1" applyBorder="1" applyAlignment="1">
      <alignment horizontal="left" vertical="top" wrapText="1"/>
    </xf>
    <xf numFmtId="0" fontId="71" fillId="3" borderId="27" xfId="0" applyFont="1" applyFill="1" applyBorder="1" applyAlignment="1">
      <alignment horizontal="left" vertical="top" wrapText="1"/>
    </xf>
    <xf numFmtId="0" fontId="48" fillId="9" borderId="44" xfId="0" applyFont="1" applyFill="1" applyBorder="1" applyAlignment="1" applyProtection="1">
      <alignment horizontal="center" vertical="center" wrapText="1"/>
      <protection locked="0"/>
    </xf>
    <xf numFmtId="0" fontId="43" fillId="9" borderId="29" xfId="0" applyFont="1" applyFill="1" applyBorder="1" applyAlignment="1" applyProtection="1">
      <alignment horizontal="center" vertical="center" wrapText="1"/>
      <protection locked="0"/>
    </xf>
    <xf numFmtId="0" fontId="16" fillId="3" borderId="73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3" borderId="105" xfId="0" applyFont="1" applyFill="1" applyBorder="1" applyAlignment="1">
      <alignment horizontal="center" vertical="center" wrapText="1"/>
    </xf>
    <xf numFmtId="0" fontId="13" fillId="9" borderId="51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Border="1" applyAlignment="1">
      <alignment horizontal="left" vertical="center" wrapText="1"/>
    </xf>
    <xf numFmtId="0" fontId="42" fillId="9" borderId="44" xfId="0" applyFont="1" applyFill="1" applyBorder="1" applyAlignment="1" applyProtection="1">
      <alignment horizontal="center" vertical="center" wrapText="1"/>
      <protection locked="0"/>
    </xf>
    <xf numFmtId="0" fontId="9" fillId="9" borderId="29" xfId="0" applyFont="1" applyFill="1" applyBorder="1" applyAlignment="1" applyProtection="1">
      <alignment horizontal="center" vertical="center" wrapText="1"/>
      <protection locked="0"/>
    </xf>
    <xf numFmtId="0" fontId="51" fillId="3" borderId="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9" fontId="13" fillId="9" borderId="34" xfId="0" applyNumberFormat="1" applyFont="1" applyFill="1" applyBorder="1" applyAlignment="1" applyProtection="1">
      <alignment horizontal="center" vertical="center" wrapText="1"/>
      <protection locked="0"/>
    </xf>
    <xf numFmtId="49" fontId="13" fillId="9" borderId="63" xfId="0" applyNumberFormat="1" applyFont="1" applyFill="1" applyBorder="1" applyAlignment="1" applyProtection="1">
      <alignment horizontal="center" vertical="center" wrapText="1"/>
      <protection locked="0"/>
    </xf>
    <xf numFmtId="49" fontId="13" fillId="9" borderId="32" xfId="0" applyNumberFormat="1" applyFont="1" applyFill="1" applyBorder="1" applyAlignment="1" applyProtection="1">
      <alignment horizontal="center" vertical="center" wrapText="1"/>
      <protection locked="0"/>
    </xf>
    <xf numFmtId="0" fontId="14" fillId="21" borderId="115" xfId="0" applyFont="1" applyFill="1" applyBorder="1" applyAlignment="1">
      <alignment horizontal="center" vertical="center" wrapText="1"/>
    </xf>
    <xf numFmtId="0" fontId="6" fillId="21" borderId="113" xfId="0" applyFont="1" applyFill="1" applyBorder="1" applyAlignment="1">
      <alignment horizontal="center" vertical="center" wrapText="1"/>
    </xf>
    <xf numFmtId="0" fontId="6" fillId="21" borderId="114" xfId="0" applyFont="1" applyFill="1" applyBorder="1" applyAlignment="1">
      <alignment horizontal="center" vertical="center" wrapText="1"/>
    </xf>
    <xf numFmtId="0" fontId="14" fillId="21" borderId="13" xfId="0" applyFont="1" applyFill="1" applyBorder="1" applyAlignment="1">
      <alignment horizontal="center" vertical="center" wrapText="1"/>
    </xf>
    <xf numFmtId="0" fontId="6" fillId="21" borderId="0" xfId="0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55" fillId="5" borderId="26" xfId="0" applyFont="1" applyFill="1" applyBorder="1" applyAlignment="1">
      <alignment horizontal="center" vertical="center" wrapText="1"/>
    </xf>
    <xf numFmtId="0" fontId="55" fillId="5" borderId="27" xfId="0" applyFont="1" applyFill="1" applyBorder="1" applyAlignment="1">
      <alignment horizontal="center" vertical="center" wrapText="1"/>
    </xf>
    <xf numFmtId="0" fontId="48" fillId="9" borderId="19" xfId="0" applyFont="1" applyFill="1" applyBorder="1" applyAlignment="1" applyProtection="1">
      <alignment horizontal="center" vertical="center" wrapText="1"/>
      <protection locked="0"/>
    </xf>
    <xf numFmtId="0" fontId="48" fillId="9" borderId="14" xfId="0" applyFont="1" applyFill="1" applyBorder="1" applyAlignment="1" applyProtection="1">
      <alignment horizontal="center" vertical="center" wrapText="1"/>
      <protection locked="0"/>
    </xf>
    <xf numFmtId="0" fontId="28" fillId="9" borderId="42" xfId="0" applyFont="1" applyFill="1" applyBorder="1" applyAlignment="1">
      <alignment horizontal="center" vertical="center" wrapText="1"/>
    </xf>
    <xf numFmtId="0" fontId="29" fillId="9" borderId="35" xfId="0" applyFont="1" applyFill="1" applyBorder="1" applyAlignment="1">
      <alignment horizontal="center" vertical="center" wrapText="1"/>
    </xf>
    <xf numFmtId="49" fontId="13" fillId="9" borderId="39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87" xfId="0" applyNumberFormat="1" applyFont="1" applyBorder="1" applyAlignment="1" applyProtection="1">
      <alignment horizontal="center" vertical="center"/>
      <protection locked="0"/>
    </xf>
    <xf numFmtId="164" fontId="68" fillId="0" borderId="87" xfId="0" applyNumberFormat="1" applyFont="1" applyBorder="1" applyAlignment="1" applyProtection="1">
      <alignment horizontal="left" vertical="top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38" fillId="7" borderId="111" xfId="0" applyFont="1" applyFill="1" applyBorder="1" applyAlignment="1">
      <alignment horizontal="center" vertical="center" wrapText="1"/>
    </xf>
    <xf numFmtId="0" fontId="40" fillId="7" borderId="110" xfId="0" applyFont="1" applyFill="1" applyBorder="1" applyAlignment="1">
      <alignment vertical="center" wrapText="1"/>
    </xf>
    <xf numFmtId="0" fontId="35" fillId="7" borderId="38" xfId="0" applyFont="1" applyFill="1" applyBorder="1" applyAlignment="1">
      <alignment horizontal="center" vertical="center" wrapText="1"/>
    </xf>
    <xf numFmtId="0" fontId="25" fillId="7" borderId="112" xfId="0" applyFont="1" applyFill="1" applyBorder="1" applyAlignment="1">
      <alignment vertical="center" wrapText="1"/>
    </xf>
    <xf numFmtId="0" fontId="38" fillId="5" borderId="38" xfId="0" applyFont="1" applyFill="1" applyBorder="1" applyAlignment="1">
      <alignment horizontal="center" vertical="center" wrapText="1"/>
    </xf>
    <xf numFmtId="0" fontId="32" fillId="5" borderId="112" xfId="0" applyFont="1" applyFill="1" applyBorder="1" applyAlignment="1">
      <alignment vertical="center" wrapText="1"/>
    </xf>
    <xf numFmtId="0" fontId="37" fillId="13" borderId="38" xfId="0" applyFont="1" applyFill="1" applyBorder="1" applyAlignment="1">
      <alignment horizontal="center" vertical="center" wrapText="1"/>
    </xf>
    <xf numFmtId="0" fontId="31" fillId="13" borderId="112" xfId="0" applyFont="1" applyFill="1" applyBorder="1" applyAlignment="1">
      <alignment vertical="center" wrapText="1"/>
    </xf>
    <xf numFmtId="0" fontId="30" fillId="9" borderId="5" xfId="0" applyFont="1" applyFill="1" applyBorder="1" applyAlignment="1">
      <alignment horizontal="right" vertical="center"/>
    </xf>
    <xf numFmtId="0" fontId="30" fillId="9" borderId="3" xfId="0" applyFont="1" applyFill="1" applyBorder="1" applyAlignment="1">
      <alignment horizontal="right" vertical="center"/>
    </xf>
    <xf numFmtId="164" fontId="68" fillId="3" borderId="20" xfId="0" applyNumberFormat="1" applyFont="1" applyFill="1" applyBorder="1" applyAlignment="1" applyProtection="1">
      <alignment horizontal="left" vertical="top"/>
      <protection locked="0"/>
    </xf>
    <xf numFmtId="164" fontId="68" fillId="3" borderId="18" xfId="0" applyNumberFormat="1" applyFont="1" applyFill="1" applyBorder="1" applyAlignment="1" applyProtection="1">
      <alignment horizontal="left" vertical="top"/>
      <protection locked="0"/>
    </xf>
    <xf numFmtId="166" fontId="17" fillId="0" borderId="87" xfId="0" applyNumberFormat="1" applyFont="1" applyBorder="1" applyAlignment="1" applyProtection="1">
      <alignment horizontal="center" vertical="center"/>
      <protection locked="0"/>
    </xf>
    <xf numFmtId="164" fontId="48" fillId="3" borderId="20" xfId="0" applyNumberFormat="1" applyFont="1" applyFill="1" applyBorder="1" applyAlignment="1" applyProtection="1">
      <alignment horizontal="left" vertical="top"/>
      <protection locked="0"/>
    </xf>
    <xf numFmtId="164" fontId="48" fillId="3" borderId="18" xfId="0" applyNumberFormat="1" applyFont="1" applyFill="1" applyBorder="1" applyAlignment="1" applyProtection="1">
      <alignment horizontal="left" vertical="top"/>
      <protection locked="0"/>
    </xf>
    <xf numFmtId="0" fontId="11" fillId="9" borderId="56" xfId="0" applyFont="1" applyFill="1" applyBorder="1" applyAlignment="1">
      <alignment horizontal="center" vertical="center" wrapText="1"/>
    </xf>
    <xf numFmtId="164" fontId="19" fillId="9" borderId="88" xfId="0" applyNumberFormat="1" applyFont="1" applyFill="1" applyBorder="1" applyAlignment="1" applyProtection="1">
      <alignment horizontal="center" vertical="center"/>
    </xf>
    <xf numFmtId="1" fontId="48" fillId="16" borderId="97" xfId="0" applyNumberFormat="1" applyFont="1" applyFill="1" applyBorder="1" applyAlignment="1" applyProtection="1">
      <alignment horizontal="center" vertical="center" wrapText="1"/>
    </xf>
    <xf numFmtId="0" fontId="58" fillId="9" borderId="63" xfId="0" applyNumberFormat="1" applyFont="1" applyFill="1" applyBorder="1" applyAlignment="1" applyProtection="1">
      <alignment horizontal="center" vertical="center" wrapText="1"/>
    </xf>
    <xf numFmtId="1" fontId="48" fillId="9" borderId="121" xfId="0" applyNumberFormat="1" applyFont="1" applyFill="1" applyBorder="1" applyAlignment="1" applyProtection="1">
      <alignment horizontal="left" vertical="top"/>
    </xf>
    <xf numFmtId="1" fontId="41" fillId="0" borderId="89" xfId="0" applyNumberFormat="1" applyFont="1" applyFill="1" applyBorder="1" applyAlignment="1" applyProtection="1">
      <alignment horizontal="center" vertical="center" wrapText="1"/>
    </xf>
    <xf numFmtId="0" fontId="38" fillId="7" borderId="38" xfId="0" applyFont="1" applyFill="1" applyBorder="1" applyAlignment="1">
      <alignment horizontal="center" vertical="center" wrapText="1"/>
    </xf>
    <xf numFmtId="0" fontId="40" fillId="7" borderId="112" xfId="0" applyFont="1" applyFill="1" applyBorder="1" applyAlignment="1">
      <alignment vertical="center" wrapText="1"/>
    </xf>
    <xf numFmtId="0" fontId="36" fillId="12" borderId="38" xfId="0" applyFont="1" applyFill="1" applyBorder="1" applyAlignment="1">
      <alignment horizontal="center" vertical="center" wrapText="1"/>
    </xf>
    <xf numFmtId="0" fontId="33" fillId="12" borderId="112" xfId="0" applyFont="1" applyFill="1" applyBorder="1" applyAlignment="1">
      <alignment vertical="center" wrapText="1"/>
    </xf>
    <xf numFmtId="0" fontId="14" fillId="3" borderId="73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105" xfId="0" applyFont="1" applyFill="1" applyBorder="1" applyAlignment="1">
      <alignment horizontal="center" vertical="center" wrapText="1"/>
    </xf>
    <xf numFmtId="0" fontId="37" fillId="7" borderId="38" xfId="0" applyFont="1" applyFill="1" applyBorder="1" applyAlignment="1">
      <alignment horizontal="center" vertical="center" wrapText="1"/>
    </xf>
    <xf numFmtId="0" fontId="39" fillId="7" borderId="112" xfId="0" applyFont="1" applyFill="1" applyBorder="1" applyAlignment="1">
      <alignment vertical="center" wrapText="1"/>
    </xf>
    <xf numFmtId="0" fontId="36" fillId="4" borderId="38" xfId="0" applyFont="1" applyFill="1" applyBorder="1" applyAlignment="1">
      <alignment horizontal="center" vertical="center" wrapText="1"/>
    </xf>
    <xf numFmtId="0" fontId="33" fillId="4" borderId="112" xfId="0" applyFont="1" applyFill="1" applyBorder="1" applyAlignment="1">
      <alignment vertical="center" wrapText="1"/>
    </xf>
    <xf numFmtId="165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0" fillId="3" borderId="25" xfId="0" applyFont="1" applyFill="1" applyBorder="1" applyAlignment="1">
      <alignment horizontal="center" vertical="center" wrapText="1"/>
    </xf>
    <xf numFmtId="0" fontId="61" fillId="3" borderId="26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/>
    </xf>
    <xf numFmtId="0" fontId="0" fillId="0" borderId="117" xfId="0" applyBorder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17" fillId="0" borderId="87" xfId="0" applyFont="1" applyBorder="1" applyAlignment="1" applyProtection="1">
      <alignment horizontal="center" vertical="center"/>
      <protection locked="0"/>
    </xf>
    <xf numFmtId="14" fontId="19" fillId="3" borderId="71" xfId="0" applyNumberFormat="1" applyFont="1" applyFill="1" applyBorder="1" applyAlignment="1" applyProtection="1">
      <alignment horizontal="center" vertical="center" wrapText="1"/>
      <protection locked="0"/>
    </xf>
    <xf numFmtId="14" fontId="24" fillId="3" borderId="72" xfId="0" applyNumberFormat="1" applyFont="1" applyFill="1" applyBorder="1" applyAlignment="1" applyProtection="1">
      <alignment horizontal="center" vertical="center" wrapText="1"/>
      <protection locked="0"/>
    </xf>
    <xf numFmtId="164" fontId="70" fillId="0" borderId="40" xfId="0" applyNumberFormat="1" applyFont="1" applyBorder="1" applyAlignment="1" applyProtection="1">
      <alignment horizontal="left" vertical="top"/>
      <protection locked="0"/>
    </xf>
    <xf numFmtId="164" fontId="70" fillId="0" borderId="6" xfId="0" applyNumberFormat="1" applyFont="1" applyBorder="1" applyAlignment="1" applyProtection="1">
      <alignment horizontal="left" vertical="top"/>
      <protection locked="0"/>
    </xf>
    <xf numFmtId="164" fontId="70" fillId="0" borderId="47" xfId="0" applyNumberFormat="1" applyFont="1" applyBorder="1" applyAlignment="1" applyProtection="1">
      <alignment horizontal="left" vertical="top"/>
      <protection locked="0"/>
    </xf>
    <xf numFmtId="14" fontId="12" fillId="21" borderId="12" xfId="0" applyNumberFormat="1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4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3" fillId="9" borderId="14" xfId="0" applyFont="1" applyFill="1" applyBorder="1" applyAlignment="1" applyProtection="1">
      <alignment horizontal="center" vertical="center" wrapText="1"/>
      <protection locked="0"/>
    </xf>
    <xf numFmtId="164" fontId="68" fillId="0" borderId="100" xfId="0" applyNumberFormat="1" applyFont="1" applyBorder="1" applyAlignment="1" applyProtection="1">
      <alignment horizontal="left" vertical="top"/>
      <protection locked="0"/>
    </xf>
    <xf numFmtId="164" fontId="68" fillId="0" borderId="90" xfId="0" applyNumberFormat="1" applyFont="1" applyBorder="1" applyAlignment="1" applyProtection="1">
      <alignment horizontal="left" vertical="top"/>
      <protection locked="0"/>
    </xf>
    <xf numFmtId="164" fontId="19" fillId="9" borderId="100" xfId="0" applyNumberFormat="1" applyFont="1" applyFill="1" applyBorder="1" applyAlignment="1" applyProtection="1">
      <alignment horizontal="center" vertical="center" wrapText="1"/>
      <protection locked="0"/>
    </xf>
    <xf numFmtId="164" fontId="19" fillId="9" borderId="2" xfId="0" applyNumberFormat="1" applyFont="1" applyFill="1" applyBorder="1" applyAlignment="1" applyProtection="1">
      <alignment horizontal="center" vertical="center" wrapText="1"/>
      <protection locked="0"/>
    </xf>
    <xf numFmtId="164" fontId="68" fillId="0" borderId="40" xfId="0" applyNumberFormat="1" applyFont="1" applyBorder="1" applyAlignment="1" applyProtection="1">
      <alignment horizontal="left" vertical="center"/>
      <protection locked="0"/>
    </xf>
    <xf numFmtId="164" fontId="68" fillId="0" borderId="6" xfId="0" applyNumberFormat="1" applyFont="1" applyBorder="1" applyAlignment="1" applyProtection="1">
      <alignment horizontal="left" vertical="center"/>
      <protection locked="0"/>
    </xf>
    <xf numFmtId="164" fontId="68" fillId="0" borderId="47" xfId="0" applyNumberFormat="1" applyFont="1" applyBorder="1" applyAlignment="1" applyProtection="1">
      <alignment horizontal="left" vertical="center"/>
      <protection locked="0"/>
    </xf>
    <xf numFmtId="164" fontId="68" fillId="0" borderId="40" xfId="0" applyNumberFormat="1" applyFont="1" applyBorder="1" applyAlignment="1" applyProtection="1">
      <alignment horizontal="center" vertical="top"/>
      <protection locked="0"/>
    </xf>
    <xf numFmtId="164" fontId="68" fillId="0" borderId="6" xfId="0" applyNumberFormat="1" applyFont="1" applyBorder="1" applyAlignment="1" applyProtection="1">
      <alignment horizontal="center" vertical="top"/>
      <protection locked="0"/>
    </xf>
    <xf numFmtId="164" fontId="68" fillId="0" borderId="47" xfId="0" applyNumberFormat="1" applyFont="1" applyBorder="1" applyAlignment="1" applyProtection="1">
      <alignment horizontal="center" vertical="top"/>
      <protection locked="0"/>
    </xf>
    <xf numFmtId="164" fontId="68" fillId="3" borderId="40" xfId="0" applyNumberFormat="1" applyFont="1" applyFill="1" applyBorder="1" applyAlignment="1" applyProtection="1">
      <alignment horizontal="left" vertical="top"/>
      <protection locked="0"/>
    </xf>
    <xf numFmtId="164" fontId="68" fillId="3" borderId="47" xfId="0" applyNumberFormat="1" applyFont="1" applyFill="1" applyBorder="1" applyAlignment="1" applyProtection="1">
      <alignment horizontal="left" vertical="top"/>
      <protection locked="0"/>
    </xf>
    <xf numFmtId="0" fontId="18" fillId="3" borderId="12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right" vertical="center" wrapText="1"/>
    </xf>
    <xf numFmtId="0" fontId="63" fillId="0" borderId="52" xfId="0" applyFont="1" applyBorder="1" applyAlignment="1">
      <alignment horizontal="right" vertical="center" wrapText="1"/>
    </xf>
    <xf numFmtId="0" fontId="6" fillId="5" borderId="75" xfId="0" applyFont="1" applyFill="1" applyBorder="1" applyAlignment="1">
      <alignment horizontal="center" vertical="center" wrapText="1"/>
    </xf>
    <xf numFmtId="0" fontId="63" fillId="5" borderId="77" xfId="0" applyFont="1" applyFill="1" applyBorder="1" applyAlignment="1">
      <alignment horizontal="center" vertical="center" wrapText="1"/>
    </xf>
    <xf numFmtId="1" fontId="6" fillId="5" borderId="76" xfId="0" applyNumberFormat="1" applyFont="1" applyFill="1" applyBorder="1" applyAlignment="1">
      <alignment horizontal="center" vertical="center" wrapText="1"/>
    </xf>
    <xf numFmtId="0" fontId="63" fillId="5" borderId="16" xfId="0" applyFont="1" applyFill="1" applyBorder="1" applyAlignment="1">
      <alignment horizontal="center" vertical="center" wrapText="1"/>
    </xf>
    <xf numFmtId="0" fontId="18" fillId="12" borderId="75" xfId="0" applyFont="1" applyFill="1" applyBorder="1" applyAlignment="1">
      <alignment horizontal="center" vertical="center" wrapText="1"/>
    </xf>
    <xf numFmtId="0" fontId="7" fillId="12" borderId="77" xfId="0" applyFont="1" applyFill="1" applyBorder="1" applyAlignment="1">
      <alignment horizontal="center" vertical="center" wrapText="1"/>
    </xf>
    <xf numFmtId="1" fontId="6" fillId="12" borderId="76" xfId="0" applyNumberFormat="1" applyFont="1" applyFill="1" applyBorder="1" applyAlignment="1">
      <alignment horizontal="center" vertical="center" wrapText="1"/>
    </xf>
    <xf numFmtId="0" fontId="63" fillId="12" borderId="16" xfId="0" applyFont="1" applyFill="1" applyBorder="1" applyAlignment="1">
      <alignment horizontal="center" vertical="center" wrapText="1"/>
    </xf>
    <xf numFmtId="0" fontId="18" fillId="16" borderId="75" xfId="0" applyFont="1" applyFill="1" applyBorder="1" applyAlignment="1">
      <alignment horizontal="center" vertical="center" wrapText="1"/>
    </xf>
    <xf numFmtId="0" fontId="7" fillId="16" borderId="77" xfId="0" applyFont="1" applyFill="1" applyBorder="1" applyAlignment="1">
      <alignment horizontal="center" vertical="center" wrapText="1"/>
    </xf>
    <xf numFmtId="1" fontId="6" fillId="16" borderId="76" xfId="0" applyNumberFormat="1" applyFont="1" applyFill="1" applyBorder="1" applyAlignment="1">
      <alignment horizontal="center" vertical="center" wrapText="1"/>
    </xf>
    <xf numFmtId="0" fontId="63" fillId="16" borderId="16" xfId="0" applyFont="1" applyFill="1" applyBorder="1" applyAlignment="1">
      <alignment horizontal="center" vertical="center" wrapText="1"/>
    </xf>
    <xf numFmtId="0" fontId="55" fillId="19" borderId="102" xfId="0" applyFont="1" applyFill="1" applyBorder="1" applyAlignment="1">
      <alignment horizontal="center" vertical="center" wrapText="1"/>
    </xf>
    <xf numFmtId="0" fontId="11" fillId="19" borderId="103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left" vertical="top" wrapText="1"/>
    </xf>
    <xf numFmtId="0" fontId="69" fillId="3" borderId="43" xfId="0" applyFont="1" applyFill="1" applyBorder="1" applyAlignment="1">
      <alignment horizontal="left" vertical="top" wrapText="1"/>
    </xf>
    <xf numFmtId="0" fontId="69" fillId="3" borderId="15" xfId="0" applyFont="1" applyFill="1" applyBorder="1" applyAlignment="1">
      <alignment horizontal="left" vertical="top" wrapText="1"/>
    </xf>
    <xf numFmtId="164" fontId="54" fillId="3" borderId="22" xfId="0" applyNumberFormat="1" applyFont="1" applyFill="1" applyBorder="1" applyAlignment="1" applyProtection="1">
      <alignment horizontal="left" vertical="top" wrapText="1"/>
    </xf>
    <xf numFmtId="0" fontId="54" fillId="3" borderId="5" xfId="0" applyFont="1" applyFill="1" applyBorder="1" applyAlignment="1">
      <alignment horizontal="left" vertical="top" wrapText="1"/>
    </xf>
    <xf numFmtId="0" fontId="54" fillId="3" borderId="48" xfId="0" applyFont="1" applyFill="1" applyBorder="1" applyAlignment="1">
      <alignment horizontal="left" vertical="top" wrapText="1"/>
    </xf>
    <xf numFmtId="0" fontId="54" fillId="3" borderId="56" xfId="0" applyFont="1" applyFill="1" applyBorder="1" applyAlignment="1">
      <alignment horizontal="left" vertical="top" wrapText="1"/>
    </xf>
    <xf numFmtId="0" fontId="54" fillId="3" borderId="0" xfId="0" applyFont="1" applyFill="1" applyBorder="1" applyAlignment="1">
      <alignment horizontal="left" vertical="top" wrapText="1"/>
    </xf>
    <xf numFmtId="0" fontId="54" fillId="3" borderId="8" xfId="0" applyFont="1" applyFill="1" applyBorder="1" applyAlignment="1">
      <alignment horizontal="left" vertical="top" wrapText="1"/>
    </xf>
    <xf numFmtId="0" fontId="54" fillId="3" borderId="33" xfId="0" applyFont="1" applyFill="1" applyBorder="1" applyAlignment="1">
      <alignment horizontal="left" vertical="top" wrapText="1"/>
    </xf>
    <xf numFmtId="0" fontId="54" fillId="3" borderId="10" xfId="0" applyFont="1" applyFill="1" applyBorder="1" applyAlignment="1">
      <alignment horizontal="left" vertical="top" wrapText="1"/>
    </xf>
    <xf numFmtId="0" fontId="54" fillId="3" borderId="9" xfId="0" applyFont="1" applyFill="1" applyBorder="1" applyAlignment="1">
      <alignment horizontal="left" vertical="top" wrapText="1"/>
    </xf>
    <xf numFmtId="0" fontId="52" fillId="9" borderId="12" xfId="0" applyFont="1" applyFill="1" applyBorder="1" applyAlignment="1">
      <alignment horizontal="left" vertical="top" wrapText="1"/>
    </xf>
    <xf numFmtId="0" fontId="52" fillId="9" borderId="5" xfId="0" applyFont="1" applyFill="1" applyBorder="1" applyAlignment="1">
      <alignment horizontal="left" vertical="top" wrapText="1"/>
    </xf>
    <xf numFmtId="0" fontId="52" fillId="9" borderId="48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64" fontId="14" fillId="9" borderId="20" xfId="0" applyNumberFormat="1" applyFont="1" applyFill="1" applyBorder="1" applyAlignment="1" applyProtection="1">
      <alignment horizontal="center" vertical="center"/>
      <protection locked="0"/>
    </xf>
    <xf numFmtId="164" fontId="14" fillId="9" borderId="18" xfId="0" applyNumberFormat="1" applyFont="1" applyFill="1" applyBorder="1" applyAlignment="1" applyProtection="1">
      <alignment horizontal="center" vertical="center"/>
      <protection locked="0"/>
    </xf>
    <xf numFmtId="0" fontId="57" fillId="9" borderId="28" xfId="0" applyFont="1" applyFill="1" applyBorder="1" applyAlignment="1">
      <alignment horizontal="center" vertical="center" wrapText="1"/>
    </xf>
    <xf numFmtId="0" fontId="57" fillId="9" borderId="54" xfId="0" applyFont="1" applyFill="1" applyBorder="1" applyAlignment="1">
      <alignment horizontal="center" vertical="center" wrapText="1"/>
    </xf>
    <xf numFmtId="1" fontId="48" fillId="9" borderId="124" xfId="0" applyNumberFormat="1" applyFont="1" applyFill="1" applyBorder="1" applyAlignment="1" applyProtection="1">
      <alignment horizontal="left" vertical="top" wrapText="1"/>
    </xf>
    <xf numFmtId="1" fontId="48" fillId="9" borderId="125" xfId="0" applyNumberFormat="1" applyFont="1" applyFill="1" applyBorder="1" applyAlignment="1" applyProtection="1">
      <alignment horizontal="left" vertical="top" wrapText="1"/>
    </xf>
    <xf numFmtId="1" fontId="24" fillId="9" borderId="21" xfId="0" applyNumberFormat="1" applyFont="1" applyFill="1" applyBorder="1" applyAlignment="1" applyProtection="1">
      <alignment horizontal="center" vertical="center" wrapText="1"/>
    </xf>
    <xf numFmtId="1" fontId="24" fillId="9" borderId="41" xfId="0" applyNumberFormat="1" applyFont="1" applyFill="1" applyBorder="1" applyAlignment="1" applyProtection="1">
      <alignment horizontal="center" vertical="center" wrapText="1"/>
    </xf>
    <xf numFmtId="0" fontId="36" fillId="12" borderId="4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vertical="center" wrapText="1"/>
    </xf>
    <xf numFmtId="0" fontId="37" fillId="13" borderId="37" xfId="0" applyFont="1" applyFill="1" applyBorder="1" applyAlignment="1">
      <alignment horizontal="center" vertical="center" wrapText="1"/>
    </xf>
    <xf numFmtId="0" fontId="31" fillId="13" borderId="62" xfId="0" applyFont="1" applyFill="1" applyBorder="1" applyAlignment="1">
      <alignment vertical="center" wrapText="1"/>
    </xf>
    <xf numFmtId="0" fontId="38" fillId="5" borderId="59" xfId="0" applyFont="1" applyFill="1" applyBorder="1" applyAlignment="1">
      <alignment horizontal="center" vertical="center" wrapText="1"/>
    </xf>
    <xf numFmtId="0" fontId="32" fillId="5" borderId="61" xfId="0" applyFont="1" applyFill="1" applyBorder="1" applyAlignment="1">
      <alignment vertical="center" wrapText="1"/>
    </xf>
    <xf numFmtId="0" fontId="45" fillId="3" borderId="13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52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9" xfId="0" applyFill="1" applyBorder="1" applyAlignment="1">
      <alignment wrapText="1"/>
    </xf>
    <xf numFmtId="1" fontId="1" fillId="6" borderId="13" xfId="0" applyNumberFormat="1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1" fontId="1" fillId="6" borderId="0" xfId="0" applyNumberFormat="1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1" fontId="1" fillId="5" borderId="12" xfId="0" applyNumberFormat="1" applyFont="1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1" fontId="1" fillId="12" borderId="12" xfId="0" applyNumberFormat="1" applyFont="1" applyFill="1" applyBorder="1" applyAlignment="1">
      <alignment horizontal="center" vertical="center" wrapText="1"/>
    </xf>
    <xf numFmtId="0" fontId="0" fillId="12" borderId="52" xfId="0" applyFill="1" applyBorder="1" applyAlignment="1">
      <alignment horizontal="center" vertical="center" wrapText="1"/>
    </xf>
    <xf numFmtId="1" fontId="1" fillId="13" borderId="58" xfId="0" applyNumberFormat="1" applyFont="1" applyFill="1" applyBorder="1" applyAlignment="1">
      <alignment horizontal="center" vertical="center" wrapText="1"/>
    </xf>
    <xf numFmtId="0" fontId="0" fillId="13" borderId="60" xfId="0" applyFill="1" applyBorder="1" applyAlignment="1">
      <alignment horizontal="center" vertical="center" wrapText="1"/>
    </xf>
    <xf numFmtId="1" fontId="6" fillId="5" borderId="77" xfId="0" applyNumberFormat="1" applyFont="1" applyFill="1" applyBorder="1" applyAlignment="1">
      <alignment horizontal="center" vertical="center" wrapText="1"/>
    </xf>
    <xf numFmtId="0" fontId="63" fillId="5" borderId="78" xfId="0" applyFont="1" applyFill="1" applyBorder="1" applyAlignment="1">
      <alignment horizontal="center" vertical="center" wrapText="1"/>
    </xf>
    <xf numFmtId="167" fontId="6" fillId="5" borderId="16" xfId="0" applyNumberFormat="1" applyFont="1" applyFill="1" applyBorder="1" applyAlignment="1">
      <alignment horizontal="center" vertical="center" wrapText="1"/>
    </xf>
    <xf numFmtId="167" fontId="63" fillId="5" borderId="49" xfId="0" applyNumberFormat="1" applyFont="1" applyFill="1" applyBorder="1" applyAlignment="1">
      <alignment horizontal="center" vertical="center" wrapText="1"/>
    </xf>
    <xf numFmtId="1" fontId="6" fillId="12" borderId="77" xfId="0" applyNumberFormat="1" applyFont="1" applyFill="1" applyBorder="1" applyAlignment="1">
      <alignment horizontal="center" vertical="center" wrapText="1"/>
    </xf>
    <xf numFmtId="0" fontId="63" fillId="12" borderId="78" xfId="0" applyFont="1" applyFill="1" applyBorder="1" applyAlignment="1">
      <alignment horizontal="center" vertical="center" wrapText="1"/>
    </xf>
    <xf numFmtId="167" fontId="1" fillId="12" borderId="16" xfId="0" applyNumberFormat="1" applyFont="1" applyFill="1" applyBorder="1" applyAlignment="1">
      <alignment horizontal="center" vertical="center" wrapText="1"/>
    </xf>
    <xf numFmtId="167" fontId="0" fillId="12" borderId="49" xfId="0" applyNumberFormat="1" applyFont="1" applyFill="1" applyBorder="1" applyAlignment="1">
      <alignment horizontal="center" vertical="center" wrapText="1"/>
    </xf>
    <xf numFmtId="1" fontId="6" fillId="16" borderId="77" xfId="0" applyNumberFormat="1" applyFont="1" applyFill="1" applyBorder="1" applyAlignment="1">
      <alignment horizontal="center" vertical="center" wrapText="1"/>
    </xf>
    <xf numFmtId="0" fontId="63" fillId="16" borderId="78" xfId="0" applyFont="1" applyFill="1" applyBorder="1" applyAlignment="1">
      <alignment horizontal="center" vertical="center" wrapText="1"/>
    </xf>
    <xf numFmtId="167" fontId="6" fillId="16" borderId="16" xfId="0" applyNumberFormat="1" applyFont="1" applyFill="1" applyBorder="1" applyAlignment="1">
      <alignment horizontal="center" vertical="center" wrapText="1"/>
    </xf>
    <xf numFmtId="167" fontId="63" fillId="16" borderId="49" xfId="0" applyNumberFormat="1" applyFont="1" applyFill="1" applyBorder="1" applyAlignment="1">
      <alignment horizontal="center" vertical="center" wrapText="1"/>
    </xf>
    <xf numFmtId="0" fontId="55" fillId="19" borderId="103" xfId="0" applyFont="1" applyFill="1" applyBorder="1" applyAlignment="1">
      <alignment horizontal="center" vertical="center" wrapText="1"/>
    </xf>
    <xf numFmtId="0" fontId="11" fillId="19" borderId="104" xfId="0" applyFont="1" applyFill="1" applyBorder="1" applyAlignment="1">
      <alignment horizontal="center" vertical="center" wrapText="1"/>
    </xf>
    <xf numFmtId="0" fontId="8" fillId="21" borderId="12" xfId="0" applyFont="1" applyFill="1" applyBorder="1" applyAlignment="1">
      <alignment horizontal="center" vertical="center" wrapText="1"/>
    </xf>
    <xf numFmtId="0" fontId="64" fillId="21" borderId="5" xfId="0" applyFont="1" applyFill="1" applyBorder="1" applyAlignment="1">
      <alignment wrapText="1"/>
    </xf>
    <xf numFmtId="0" fontId="64" fillId="21" borderId="48" xfId="0" applyFont="1" applyFill="1" applyBorder="1" applyAlignment="1">
      <alignment wrapText="1"/>
    </xf>
    <xf numFmtId="0" fontId="64" fillId="21" borderId="52" xfId="0" applyFont="1" applyFill="1" applyBorder="1" applyAlignment="1">
      <alignment horizontal="center" vertical="center" wrapText="1"/>
    </xf>
    <xf numFmtId="0" fontId="64" fillId="21" borderId="10" xfId="0" applyFont="1" applyFill="1" applyBorder="1" applyAlignment="1">
      <alignment wrapText="1"/>
    </xf>
    <xf numFmtId="0" fontId="64" fillId="21" borderId="9" xfId="0" applyFont="1" applyFill="1" applyBorder="1" applyAlignment="1">
      <alignment wrapText="1"/>
    </xf>
    <xf numFmtId="164" fontId="48" fillId="3" borderId="22" xfId="0" applyNumberFormat="1" applyFont="1" applyFill="1" applyBorder="1" applyAlignment="1" applyProtection="1">
      <alignment horizontal="left" vertical="top" wrapText="1"/>
    </xf>
    <xf numFmtId="0" fontId="48" fillId="3" borderId="5" xfId="0" applyFont="1" applyFill="1" applyBorder="1" applyAlignment="1">
      <alignment horizontal="left" vertical="top" wrapText="1"/>
    </xf>
    <xf numFmtId="0" fontId="48" fillId="3" borderId="48" xfId="0" applyFont="1" applyFill="1" applyBorder="1" applyAlignment="1">
      <alignment horizontal="left" vertical="top" wrapText="1"/>
    </xf>
    <xf numFmtId="0" fontId="48" fillId="3" borderId="56" xfId="0" applyFont="1" applyFill="1" applyBorder="1" applyAlignment="1">
      <alignment horizontal="left" vertical="top" wrapText="1"/>
    </xf>
    <xf numFmtId="0" fontId="48" fillId="3" borderId="0" xfId="0" applyFont="1" applyFill="1" applyBorder="1" applyAlignment="1">
      <alignment horizontal="left" vertical="top" wrapText="1"/>
    </xf>
    <xf numFmtId="0" fontId="48" fillId="3" borderId="8" xfId="0" applyFont="1" applyFill="1" applyBorder="1" applyAlignment="1">
      <alignment horizontal="left" vertical="top" wrapText="1"/>
    </xf>
    <xf numFmtId="0" fontId="48" fillId="3" borderId="33" xfId="0" applyFont="1" applyFill="1" applyBorder="1" applyAlignment="1">
      <alignment horizontal="left" vertical="top" wrapText="1"/>
    </xf>
    <xf numFmtId="0" fontId="48" fillId="3" borderId="10" xfId="0" applyFont="1" applyFill="1" applyBorder="1" applyAlignment="1">
      <alignment horizontal="left" vertical="top" wrapText="1"/>
    </xf>
    <xf numFmtId="0" fontId="48" fillId="3" borderId="9" xfId="0" applyFont="1" applyFill="1" applyBorder="1" applyAlignment="1">
      <alignment horizontal="left" vertical="top" wrapText="1"/>
    </xf>
    <xf numFmtId="0" fontId="14" fillId="3" borderId="5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106" xfId="0" applyFont="1" applyFill="1" applyBorder="1" applyAlignment="1">
      <alignment horizontal="center" vertical="center" wrapText="1"/>
    </xf>
    <xf numFmtId="0" fontId="14" fillId="3" borderId="101" xfId="0" applyFont="1" applyFill="1" applyBorder="1" applyAlignment="1">
      <alignment horizontal="center" vertical="center" wrapText="1"/>
    </xf>
    <xf numFmtId="0" fontId="14" fillId="3" borderId="69" xfId="0" applyFont="1" applyFill="1" applyBorder="1" applyAlignment="1">
      <alignment horizontal="center" vertical="center" wrapText="1"/>
    </xf>
    <xf numFmtId="0" fontId="14" fillId="3" borderId="6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center" wrapText="1"/>
    </xf>
    <xf numFmtId="0" fontId="16" fillId="3" borderId="13" xfId="0" applyFont="1" applyFill="1" applyBorder="1" applyAlignment="1">
      <alignment horizontal="center" wrapText="1"/>
    </xf>
    <xf numFmtId="0" fontId="16" fillId="3" borderId="52" xfId="0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164" fontId="20" fillId="3" borderId="22" xfId="0" applyNumberFormat="1" applyFont="1" applyFill="1" applyBorder="1" applyAlignment="1" applyProtection="1">
      <alignment horizontal="left" vertical="top" wrapText="1"/>
    </xf>
    <xf numFmtId="0" fontId="20" fillId="3" borderId="5" xfId="0" applyFont="1" applyFill="1" applyBorder="1" applyAlignment="1">
      <alignment horizontal="left" vertical="top" wrapText="1"/>
    </xf>
    <xf numFmtId="0" fontId="20" fillId="3" borderId="48" xfId="0" applyFont="1" applyFill="1" applyBorder="1" applyAlignment="1">
      <alignment horizontal="left" vertical="top" wrapText="1"/>
    </xf>
    <xf numFmtId="0" fontId="20" fillId="3" borderId="56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  <xf numFmtId="0" fontId="20" fillId="3" borderId="8" xfId="0" applyFont="1" applyFill="1" applyBorder="1" applyAlignment="1">
      <alignment horizontal="left" vertical="top" wrapText="1"/>
    </xf>
    <xf numFmtId="0" fontId="20" fillId="3" borderId="33" xfId="0" applyFont="1" applyFill="1" applyBorder="1" applyAlignment="1">
      <alignment horizontal="left" vertical="top" wrapText="1"/>
    </xf>
    <xf numFmtId="0" fontId="20" fillId="3" borderId="10" xfId="0" applyFont="1" applyFill="1" applyBorder="1" applyAlignment="1">
      <alignment horizontal="left" vertical="top" wrapText="1"/>
    </xf>
    <xf numFmtId="0" fontId="20" fillId="3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0000CC"/>
      <color rgb="FFFFCCFF"/>
      <color rgb="FFFFFFCC"/>
      <color rgb="FFFFCCCC"/>
      <color rgb="FFCC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7620</xdr:colOff>
      <xdr:row>40</xdr:row>
      <xdr:rowOff>7620</xdr:rowOff>
    </xdr:to>
    <xdr:pic>
      <xdr:nvPicPr>
        <xdr:cNvPr id="11" name="Picture 1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</xdr:colOff>
      <xdr:row>40</xdr:row>
      <xdr:rowOff>7620</xdr:rowOff>
    </xdr:to>
    <xdr:pic>
      <xdr:nvPicPr>
        <xdr:cNvPr id="61" name="Picture 60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</xdr:colOff>
      <xdr:row>40</xdr:row>
      <xdr:rowOff>7620</xdr:rowOff>
    </xdr:to>
    <xdr:pic>
      <xdr:nvPicPr>
        <xdr:cNvPr id="4" name="Picture 3" descr="https://secure.adnxs.com/seg?add=1986008&amp;t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24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8"/>
  <sheetViews>
    <sheetView tabSelected="1" zoomScale="130" zoomScaleNormal="130" workbookViewId="0">
      <pane ySplit="6" topLeftCell="A347" activePane="bottomLeft" state="frozenSplit"/>
      <selection activeCell="Q1" sqref="Q1:W1"/>
      <selection pane="bottomLeft" activeCell="Q359" sqref="Q359:AB362"/>
    </sheetView>
  </sheetViews>
  <sheetFormatPr defaultRowHeight="21" x14ac:dyDescent="0.25"/>
  <cols>
    <col min="1" max="1" width="10.85546875" style="1" customWidth="1"/>
    <col min="2" max="2" width="11.7109375" style="22" customWidth="1"/>
    <col min="3" max="3" width="5.28515625" style="2" hidden="1" customWidth="1"/>
    <col min="4" max="4" width="4.5703125" customWidth="1"/>
    <col min="5" max="5" width="12.5703125" customWidth="1"/>
    <col min="6" max="6" width="12.85546875" style="4" customWidth="1"/>
    <col min="7" max="7" width="7.7109375" customWidth="1"/>
    <col min="8" max="8" width="8.140625" customWidth="1"/>
    <col min="9" max="9" width="7.7109375" customWidth="1"/>
    <col min="10" max="11" width="7" customWidth="1"/>
    <col min="12" max="12" width="6.85546875" style="99" customWidth="1"/>
    <col min="13" max="13" width="6" style="25" customWidth="1"/>
    <col min="14" max="14" width="7.7109375" style="25" customWidth="1"/>
    <col min="15" max="15" width="8" style="25" customWidth="1"/>
    <col min="16" max="16" width="11.28515625" style="14" customWidth="1"/>
    <col min="17" max="17" width="3.7109375" style="9" customWidth="1"/>
    <col min="18" max="18" width="2.28515625" style="10" customWidth="1"/>
    <col min="19" max="20" width="2.28515625" style="11" customWidth="1"/>
    <col min="21" max="21" width="2.42578125" style="13" customWidth="1"/>
    <col min="22" max="22" width="2.140625" style="10" hidden="1" customWidth="1"/>
    <col min="23" max="24" width="2.28515625" style="11" hidden="1" customWidth="1"/>
    <col min="25" max="25" width="2.42578125" style="12" hidden="1" customWidth="1"/>
    <col min="26" max="26" width="3.7109375" style="11" customWidth="1"/>
    <col min="27" max="27" width="3.7109375" style="10" customWidth="1"/>
    <col min="28" max="28" width="3.7109375" style="11" customWidth="1"/>
    <col min="29" max="30" width="3.85546875" customWidth="1"/>
  </cols>
  <sheetData>
    <row r="1" spans="1:31" s="15" customFormat="1" ht="10.9" customHeight="1" thickTop="1" x14ac:dyDescent="0.25">
      <c r="A1" s="385" t="s">
        <v>352</v>
      </c>
      <c r="B1" s="387">
        <f>G371</f>
        <v>51</v>
      </c>
      <c r="C1" s="100"/>
      <c r="D1" s="122"/>
      <c r="E1" s="389" t="s">
        <v>353</v>
      </c>
      <c r="F1" s="391">
        <f>M371</f>
        <v>0</v>
      </c>
      <c r="G1" s="393" t="s">
        <v>363</v>
      </c>
      <c r="H1" s="395">
        <f>K371</f>
        <v>0</v>
      </c>
      <c r="I1" s="397" t="s">
        <v>354</v>
      </c>
      <c r="J1" s="399">
        <f>I371</f>
        <v>51</v>
      </c>
      <c r="K1" s="401">
        <f>SUM(U8:U369)</f>
        <v>0</v>
      </c>
      <c r="L1" s="290" t="s">
        <v>565</v>
      </c>
      <c r="M1" s="291"/>
      <c r="N1" s="291"/>
      <c r="O1" s="291"/>
      <c r="P1" s="292"/>
      <c r="Q1" s="367">
        <v>42896</v>
      </c>
      <c r="R1" s="368"/>
      <c r="S1" s="368"/>
      <c r="T1" s="368"/>
      <c r="U1" s="368"/>
      <c r="V1" s="368"/>
      <c r="W1" s="368"/>
      <c r="X1" s="368"/>
      <c r="Y1" s="369"/>
      <c r="Z1" s="449">
        <f>Z371</f>
        <v>0</v>
      </c>
      <c r="AA1" s="451">
        <f>AA371</f>
        <v>0</v>
      </c>
      <c r="AB1" s="453">
        <f>AB371</f>
        <v>0</v>
      </c>
      <c r="AC1" s="445" t="s">
        <v>0</v>
      </c>
      <c r="AD1" s="447" t="s">
        <v>0</v>
      </c>
      <c r="AE1" s="114"/>
    </row>
    <row r="2" spans="1:31" s="15" customFormat="1" ht="14.45" customHeight="1" thickBot="1" x14ac:dyDescent="0.3">
      <c r="A2" s="386"/>
      <c r="B2" s="388"/>
      <c r="C2" s="101"/>
      <c r="D2" s="121"/>
      <c r="E2" s="390"/>
      <c r="F2" s="392"/>
      <c r="G2" s="394"/>
      <c r="H2" s="396"/>
      <c r="I2" s="398"/>
      <c r="J2" s="400"/>
      <c r="K2" s="402"/>
      <c r="L2" s="370" t="s">
        <v>366</v>
      </c>
      <c r="M2" s="370"/>
      <c r="N2" s="370"/>
      <c r="O2" s="370"/>
      <c r="P2" s="371"/>
      <c r="Q2" s="304">
        <v>2017</v>
      </c>
      <c r="R2" s="305"/>
      <c r="S2" s="305"/>
      <c r="T2" s="305"/>
      <c r="U2" s="305"/>
      <c r="V2" s="305"/>
      <c r="W2" s="305"/>
      <c r="X2" s="305"/>
      <c r="Y2" s="306"/>
      <c r="Z2" s="450"/>
      <c r="AA2" s="452"/>
      <c r="AB2" s="454"/>
      <c r="AC2" s="446"/>
      <c r="AD2" s="448"/>
      <c r="AE2" s="114"/>
    </row>
    <row r="3" spans="1:31" s="15" customFormat="1" ht="10.15" customHeight="1" thickTop="1" x14ac:dyDescent="0.25">
      <c r="A3" s="469" t="s">
        <v>367</v>
      </c>
      <c r="B3" s="470"/>
      <c r="C3" s="470"/>
      <c r="D3" s="471"/>
      <c r="E3" s="455">
        <f>Z1</f>
        <v>0</v>
      </c>
      <c r="F3" s="457">
        <v>0</v>
      </c>
      <c r="G3" s="459">
        <f>AA1</f>
        <v>0</v>
      </c>
      <c r="H3" s="461">
        <v>0</v>
      </c>
      <c r="I3" s="463">
        <f>AB1</f>
        <v>0</v>
      </c>
      <c r="J3" s="465">
        <f>I3/J1</f>
        <v>0</v>
      </c>
      <c r="K3" s="467" t="s">
        <v>548</v>
      </c>
      <c r="L3" s="370"/>
      <c r="M3" s="370"/>
      <c r="N3" s="370"/>
      <c r="O3" s="370"/>
      <c r="P3" s="371"/>
      <c r="Q3" s="304" t="s">
        <v>527</v>
      </c>
      <c r="R3" s="305"/>
      <c r="S3" s="305"/>
      <c r="T3" s="305"/>
      <c r="U3" s="305"/>
      <c r="V3" s="305"/>
      <c r="W3" s="305"/>
      <c r="X3" s="305"/>
      <c r="Y3" s="306"/>
      <c r="Z3" s="171"/>
      <c r="AA3" s="172"/>
      <c r="AB3" s="173"/>
      <c r="AC3" s="177"/>
      <c r="AD3" s="114"/>
      <c r="AE3" s="114"/>
    </row>
    <row r="4" spans="1:31" s="15" customFormat="1" ht="14.45" customHeight="1" thickBot="1" x14ac:dyDescent="0.3">
      <c r="A4" s="472"/>
      <c r="B4" s="473"/>
      <c r="C4" s="473"/>
      <c r="D4" s="474"/>
      <c r="E4" s="456"/>
      <c r="F4" s="458"/>
      <c r="G4" s="460"/>
      <c r="H4" s="462"/>
      <c r="I4" s="464"/>
      <c r="J4" s="466"/>
      <c r="K4" s="468"/>
      <c r="L4" s="293" t="s">
        <v>37</v>
      </c>
      <c r="M4" s="294"/>
      <c r="N4" s="294"/>
      <c r="O4" s="294"/>
      <c r="P4" s="295"/>
      <c r="Q4" s="301" t="s">
        <v>550</v>
      </c>
      <c r="R4" s="302"/>
      <c r="S4" s="302"/>
      <c r="T4" s="302"/>
      <c r="U4" s="302"/>
      <c r="V4" s="302"/>
      <c r="W4" s="302"/>
      <c r="X4" s="302"/>
      <c r="Y4" s="303"/>
      <c r="Z4" s="174"/>
      <c r="AA4" s="175"/>
      <c r="AB4" s="176"/>
      <c r="AC4" s="177"/>
      <c r="AD4" s="114"/>
      <c r="AE4" s="114"/>
    </row>
    <row r="5" spans="1:31" s="15" customFormat="1" ht="27.6" hidden="1" customHeight="1" thickBot="1" x14ac:dyDescent="0.3">
      <c r="A5" s="312" t="s">
        <v>0</v>
      </c>
      <c r="B5" s="313"/>
      <c r="C5" s="313"/>
      <c r="D5" s="313"/>
      <c r="E5" s="313"/>
      <c r="F5" s="326" t="s">
        <v>0</v>
      </c>
      <c r="G5" s="327"/>
      <c r="H5" s="19" t="s">
        <v>0</v>
      </c>
      <c r="I5" s="20" t="s">
        <v>36</v>
      </c>
      <c r="J5" s="350" t="s">
        <v>0</v>
      </c>
      <c r="K5" s="351"/>
      <c r="L5" s="352"/>
      <c r="M5" s="92" t="s">
        <v>0</v>
      </c>
      <c r="N5" s="93"/>
      <c r="O5" s="93"/>
      <c r="P5" s="215"/>
      <c r="Q5" s="356" t="s">
        <v>3</v>
      </c>
      <c r="R5" s="341" t="s">
        <v>363</v>
      </c>
      <c r="S5" s="324" t="s">
        <v>4</v>
      </c>
      <c r="T5" s="322" t="s">
        <v>5</v>
      </c>
      <c r="U5" s="348" t="s">
        <v>6</v>
      </c>
      <c r="V5" s="320" t="s">
        <v>0</v>
      </c>
      <c r="W5" s="346" t="s">
        <v>0</v>
      </c>
      <c r="X5" s="339" t="s">
        <v>0</v>
      </c>
      <c r="Y5" s="318" t="s">
        <v>0</v>
      </c>
      <c r="Z5" s="436" t="s">
        <v>536</v>
      </c>
      <c r="AA5" s="432" t="s">
        <v>537</v>
      </c>
      <c r="AB5" s="434" t="s">
        <v>538</v>
      </c>
      <c r="AC5" s="177"/>
      <c r="AD5" s="114"/>
      <c r="AE5" s="114"/>
    </row>
    <row r="6" spans="1:31" s="15" customFormat="1" ht="44.45" customHeight="1" thickTop="1" thickBot="1" x14ac:dyDescent="0.3">
      <c r="A6" s="403" t="s">
        <v>546</v>
      </c>
      <c r="B6" s="404"/>
      <c r="C6" s="404"/>
      <c r="D6" s="404"/>
      <c r="E6" s="404"/>
      <c r="F6" s="405"/>
      <c r="G6" s="228" t="s">
        <v>22</v>
      </c>
      <c r="H6" s="113">
        <v>0.8</v>
      </c>
      <c r="I6" s="229" t="s">
        <v>1</v>
      </c>
      <c r="J6" s="362" t="s">
        <v>0</v>
      </c>
      <c r="K6" s="363"/>
      <c r="L6" s="353" t="s">
        <v>364</v>
      </c>
      <c r="M6" s="354"/>
      <c r="N6" s="354"/>
      <c r="O6" s="354"/>
      <c r="P6" s="355"/>
      <c r="Q6" s="357"/>
      <c r="R6" s="342"/>
      <c r="S6" s="325"/>
      <c r="T6" s="323"/>
      <c r="U6" s="349"/>
      <c r="V6" s="321"/>
      <c r="W6" s="347"/>
      <c r="X6" s="340"/>
      <c r="Y6" s="319"/>
      <c r="Z6" s="437"/>
      <c r="AA6" s="433"/>
      <c r="AB6" s="435"/>
      <c r="AC6" s="178" t="s">
        <v>0</v>
      </c>
      <c r="AD6" s="114" t="s">
        <v>0</v>
      </c>
      <c r="AE6" s="114"/>
    </row>
    <row r="7" spans="1:31" s="16" customFormat="1" ht="9" customHeight="1" thickTop="1" thickBot="1" x14ac:dyDescent="0.3">
      <c r="A7" s="140" t="s">
        <v>351</v>
      </c>
      <c r="B7" s="141" t="s">
        <v>7</v>
      </c>
      <c r="C7" s="141"/>
      <c r="D7" s="141" t="s">
        <v>8</v>
      </c>
      <c r="E7" s="141" t="s">
        <v>9</v>
      </c>
      <c r="F7" s="141" t="s">
        <v>10</v>
      </c>
      <c r="G7" s="142" t="s">
        <v>11</v>
      </c>
      <c r="H7" s="142" t="s">
        <v>12</v>
      </c>
      <c r="I7" s="142" t="s">
        <v>16</v>
      </c>
      <c r="J7" s="143" t="s">
        <v>13</v>
      </c>
      <c r="K7" s="143" t="s">
        <v>14</v>
      </c>
      <c r="L7" s="144" t="s">
        <v>355</v>
      </c>
      <c r="M7" s="145" t="s">
        <v>19</v>
      </c>
      <c r="N7" s="145" t="s">
        <v>312</v>
      </c>
      <c r="O7" s="145" t="s">
        <v>313</v>
      </c>
      <c r="P7" s="216" t="s">
        <v>529</v>
      </c>
      <c r="Q7" s="211"/>
      <c r="R7" s="155"/>
      <c r="S7" s="155"/>
      <c r="T7" s="155"/>
      <c r="U7" s="156"/>
      <c r="V7" s="146"/>
      <c r="W7" s="146"/>
      <c r="X7" s="146"/>
      <c r="Y7" s="147"/>
      <c r="Z7" s="179" t="s">
        <v>536</v>
      </c>
      <c r="AA7" s="146" t="s">
        <v>537</v>
      </c>
      <c r="AB7" s="147" t="s">
        <v>538</v>
      </c>
      <c r="AC7" s="178" t="s">
        <v>0</v>
      </c>
      <c r="AD7" s="114" t="s">
        <v>0</v>
      </c>
      <c r="AE7" s="114"/>
    </row>
    <row r="8" spans="1:31" s="15" customFormat="1" ht="15" customHeight="1" thickBot="1" x14ac:dyDescent="0.25">
      <c r="A8" s="205" t="s">
        <v>549</v>
      </c>
      <c r="B8" s="314" t="s">
        <v>288</v>
      </c>
      <c r="C8" s="358" t="s">
        <v>0</v>
      </c>
      <c r="D8" s="152" t="s">
        <v>532</v>
      </c>
      <c r="E8" s="157" t="s">
        <v>505</v>
      </c>
      <c r="F8" s="158" t="s">
        <v>369</v>
      </c>
      <c r="G8" s="361" t="s">
        <v>0</v>
      </c>
      <c r="H8" s="315" t="s">
        <v>0</v>
      </c>
      <c r="I8" s="316">
        <v>8.1</v>
      </c>
      <c r="J8" s="316">
        <v>0.62</v>
      </c>
      <c r="K8" s="334">
        <f>IF(I8=" "," ",(I8+$H$6-J8))</f>
        <v>8.2800000000000011</v>
      </c>
      <c r="L8" s="333" t="s">
        <v>306</v>
      </c>
      <c r="M8" s="222">
        <v>2017</v>
      </c>
      <c r="N8" s="338" t="str">
        <f>IF(Z8=1,"VERIFIED",IF(AA8=1,"CHECKED",IF(R8=1,"CHECK",IF(T8=1,"VERIFY",IF(U8=1,"NEED APP","NOT SCHED")))))</f>
        <v>NOT SCHED</v>
      </c>
      <c r="O8" s="134" t="s">
        <v>314</v>
      </c>
      <c r="P8" s="337" t="s">
        <v>318</v>
      </c>
      <c r="Q8" s="206">
        <f>IF(A9=" "," ",1)</f>
        <v>1</v>
      </c>
      <c r="R8" s="135" t="s">
        <v>0</v>
      </c>
      <c r="S8" s="136">
        <v>1</v>
      </c>
      <c r="T8" s="137" t="s">
        <v>0</v>
      </c>
      <c r="U8" s="188" t="s">
        <v>0</v>
      </c>
      <c r="V8" s="189" t="s">
        <v>0</v>
      </c>
      <c r="W8" s="190" t="s">
        <v>0</v>
      </c>
      <c r="X8" s="191" t="s">
        <v>0</v>
      </c>
      <c r="Y8" s="192" t="s">
        <v>0</v>
      </c>
      <c r="Z8" s="138" t="s">
        <v>0</v>
      </c>
      <c r="AA8" s="135" t="s">
        <v>0</v>
      </c>
      <c r="AB8" s="139" t="s">
        <v>0</v>
      </c>
      <c r="AC8" s="178" t="s">
        <v>0</v>
      </c>
      <c r="AD8" s="114" t="s">
        <v>0</v>
      </c>
      <c r="AE8" s="114"/>
    </row>
    <row r="9" spans="1:31" s="15" customFormat="1" ht="15" customHeight="1" thickTop="1" thickBot="1" x14ac:dyDescent="0.25">
      <c r="A9" s="217" t="s">
        <v>286</v>
      </c>
      <c r="B9" s="254"/>
      <c r="C9" s="359"/>
      <c r="D9" s="152" t="s">
        <v>316</v>
      </c>
      <c r="E9" s="148" t="s">
        <v>505</v>
      </c>
      <c r="F9" s="132" t="s">
        <v>369</v>
      </c>
      <c r="G9" s="317"/>
      <c r="H9" s="233"/>
      <c r="I9" s="277"/>
      <c r="J9" s="277"/>
      <c r="K9" s="261"/>
      <c r="L9" s="333"/>
      <c r="M9" s="223">
        <v>42783</v>
      </c>
      <c r="N9" s="242"/>
      <c r="O9" s="91" t="s">
        <v>528</v>
      </c>
      <c r="P9" s="244"/>
      <c r="Q9" s="484" t="s">
        <v>597</v>
      </c>
      <c r="R9" s="485"/>
      <c r="S9" s="485"/>
      <c r="T9" s="485"/>
      <c r="U9" s="485"/>
      <c r="V9" s="485"/>
      <c r="W9" s="485"/>
      <c r="X9" s="485"/>
      <c r="Y9" s="486"/>
      <c r="Z9" s="493" t="s">
        <v>598</v>
      </c>
      <c r="AA9" s="494"/>
      <c r="AB9" s="495"/>
      <c r="AC9" s="178" t="s">
        <v>0</v>
      </c>
      <c r="AD9" s="114" t="s">
        <v>0</v>
      </c>
      <c r="AE9" s="114"/>
    </row>
    <row r="10" spans="1:31" s="17" customFormat="1" ht="9" customHeight="1" thickTop="1" thickBot="1" x14ac:dyDescent="0.3">
      <c r="A10" s="218" t="s">
        <v>287</v>
      </c>
      <c r="B10" s="254"/>
      <c r="C10" s="359"/>
      <c r="D10" s="224" t="s">
        <v>531</v>
      </c>
      <c r="E10" s="225" t="s">
        <v>402</v>
      </c>
      <c r="F10" s="226" t="s">
        <v>403</v>
      </c>
      <c r="G10" s="153" t="s">
        <v>15</v>
      </c>
      <c r="H10" s="154" t="s">
        <v>534</v>
      </c>
      <c r="I10" s="154" t="s">
        <v>18</v>
      </c>
      <c r="J10" s="154" t="s">
        <v>17</v>
      </c>
      <c r="K10" s="154" t="s">
        <v>4</v>
      </c>
      <c r="L10" s="153" t="s">
        <v>535</v>
      </c>
      <c r="M10" s="475" t="s">
        <v>566</v>
      </c>
      <c r="N10" s="476"/>
      <c r="O10" s="476"/>
      <c r="P10" s="477"/>
      <c r="Q10" s="487"/>
      <c r="R10" s="488"/>
      <c r="S10" s="488"/>
      <c r="T10" s="488"/>
      <c r="U10" s="488"/>
      <c r="V10" s="488"/>
      <c r="W10" s="488"/>
      <c r="X10" s="488"/>
      <c r="Y10" s="489"/>
      <c r="Z10" s="496"/>
      <c r="AA10" s="494"/>
      <c r="AB10" s="495"/>
      <c r="AC10" s="178" t="s">
        <v>0</v>
      </c>
      <c r="AD10" s="114" t="s">
        <v>0</v>
      </c>
      <c r="AE10" s="114"/>
    </row>
    <row r="11" spans="1:31" s="15" customFormat="1" ht="15" customHeight="1" thickBot="1" x14ac:dyDescent="0.3">
      <c r="A11" s="18">
        <v>1</v>
      </c>
      <c r="B11" s="254"/>
      <c r="C11" s="359"/>
      <c r="D11" s="152" t="s">
        <v>533</v>
      </c>
      <c r="E11" s="281" t="s">
        <v>21</v>
      </c>
      <c r="F11" s="282"/>
      <c r="G11" s="330" t="s">
        <v>0</v>
      </c>
      <c r="H11" s="361" t="s">
        <v>0</v>
      </c>
      <c r="I11" s="315" t="s">
        <v>0</v>
      </c>
      <c r="J11" s="336" t="s">
        <v>305</v>
      </c>
      <c r="K11" s="335" t="str">
        <f>IF(S8=1,"Photo Needed",IF(S8=2,"24/7",IF(S8=3,"Has Photo","")))</f>
        <v>Photo Needed</v>
      </c>
      <c r="L11" s="276" t="s">
        <v>398</v>
      </c>
      <c r="M11" s="478"/>
      <c r="N11" s="479"/>
      <c r="O11" s="479"/>
      <c r="P11" s="480"/>
      <c r="Q11" s="487"/>
      <c r="R11" s="488"/>
      <c r="S11" s="488"/>
      <c r="T11" s="488"/>
      <c r="U11" s="488"/>
      <c r="V11" s="488"/>
      <c r="W11" s="488"/>
      <c r="X11" s="488"/>
      <c r="Y11" s="489"/>
      <c r="Z11" s="496"/>
      <c r="AA11" s="494"/>
      <c r="AB11" s="495"/>
      <c r="AC11" s="178" t="s">
        <v>0</v>
      </c>
      <c r="AD11" s="114" t="s">
        <v>0</v>
      </c>
      <c r="AE11" s="114"/>
    </row>
    <row r="12" spans="1:31" s="15" customFormat="1" ht="15" customHeight="1" thickTop="1" thickBot="1" x14ac:dyDescent="0.3">
      <c r="A12" s="219" t="str">
        <f>IF(Z8=1,"VERIFIED",IF(AA8=1,"CHECKED",IF(R8=1,"CHECK",IF(T8=1,"VERIFY",IF(U8=1,"NEED APP","NOT SCHED")))))</f>
        <v>NOT SCHED</v>
      </c>
      <c r="B12" s="286"/>
      <c r="C12" s="360"/>
      <c r="D12" s="152" t="s">
        <v>317</v>
      </c>
      <c r="E12" s="149" t="s">
        <v>0</v>
      </c>
      <c r="F12" s="133" t="s">
        <v>0</v>
      </c>
      <c r="G12" s="257"/>
      <c r="H12" s="237"/>
      <c r="I12" s="273"/>
      <c r="J12" s="275"/>
      <c r="K12" s="231"/>
      <c r="L12" s="270"/>
      <c r="M12" s="481"/>
      <c r="N12" s="482"/>
      <c r="O12" s="482"/>
      <c r="P12" s="483"/>
      <c r="Q12" s="490"/>
      <c r="R12" s="491"/>
      <c r="S12" s="491"/>
      <c r="T12" s="491"/>
      <c r="U12" s="491"/>
      <c r="V12" s="491"/>
      <c r="W12" s="491"/>
      <c r="X12" s="491"/>
      <c r="Y12" s="492"/>
      <c r="Z12" s="497"/>
      <c r="AA12" s="498"/>
      <c r="AB12" s="499"/>
      <c r="AC12" s="178" t="s">
        <v>0</v>
      </c>
      <c r="AD12" s="114" t="s">
        <v>0</v>
      </c>
      <c r="AE12" s="114"/>
    </row>
    <row r="13" spans="1:31" s="45" customFormat="1" ht="4.9000000000000004" customHeight="1" thickTop="1" thickBot="1" x14ac:dyDescent="0.3">
      <c r="A13" s="120"/>
      <c r="B13" s="30"/>
      <c r="C13" s="31"/>
      <c r="D13" s="150"/>
      <c r="E13" s="33"/>
      <c r="F13" s="33"/>
      <c r="G13" s="34"/>
      <c r="H13" s="33"/>
      <c r="I13" s="35"/>
      <c r="J13" s="35"/>
      <c r="K13" s="36"/>
      <c r="L13" s="96"/>
      <c r="M13" s="37"/>
      <c r="N13" s="37"/>
      <c r="O13" s="37"/>
      <c r="P13" s="38"/>
      <c r="Q13" s="207"/>
      <c r="R13" s="193"/>
      <c r="S13" s="194"/>
      <c r="T13" s="195"/>
      <c r="U13" s="196"/>
      <c r="V13" s="197"/>
      <c r="W13" s="198"/>
      <c r="X13" s="198"/>
      <c r="Y13" s="199"/>
      <c r="Z13" s="117"/>
      <c r="AA13" s="39"/>
      <c r="AB13" s="118"/>
      <c r="AC13" s="178" t="s">
        <v>0</v>
      </c>
      <c r="AD13" s="114" t="s">
        <v>0</v>
      </c>
      <c r="AE13" s="114"/>
    </row>
    <row r="14" spans="1:31" s="16" customFormat="1" ht="9" customHeight="1" thickTop="1" thickBot="1" x14ac:dyDescent="0.3">
      <c r="A14" s="140" t="s">
        <v>351</v>
      </c>
      <c r="B14" s="141" t="s">
        <v>7</v>
      </c>
      <c r="C14" s="141"/>
      <c r="D14" s="141" t="s">
        <v>8</v>
      </c>
      <c r="E14" s="141" t="s">
        <v>9</v>
      </c>
      <c r="F14" s="141" t="s">
        <v>10</v>
      </c>
      <c r="G14" s="142" t="s">
        <v>11</v>
      </c>
      <c r="H14" s="142" t="s">
        <v>12</v>
      </c>
      <c r="I14" s="142" t="s">
        <v>16</v>
      </c>
      <c r="J14" s="143" t="s">
        <v>13</v>
      </c>
      <c r="K14" s="143" t="s">
        <v>14</v>
      </c>
      <c r="L14" s="144" t="s">
        <v>355</v>
      </c>
      <c r="M14" s="145" t="s">
        <v>19</v>
      </c>
      <c r="N14" s="145" t="s">
        <v>312</v>
      </c>
      <c r="O14" s="145" t="s">
        <v>313</v>
      </c>
      <c r="P14" s="216" t="s">
        <v>529</v>
      </c>
      <c r="Q14" s="211"/>
      <c r="R14" s="155"/>
      <c r="S14" s="155"/>
      <c r="T14" s="155"/>
      <c r="U14" s="156"/>
      <c r="V14" s="146"/>
      <c r="W14" s="146"/>
      <c r="X14" s="146"/>
      <c r="Y14" s="147"/>
      <c r="Z14" s="179" t="s">
        <v>536</v>
      </c>
      <c r="AA14" s="146" t="s">
        <v>537</v>
      </c>
      <c r="AB14" s="147" t="s">
        <v>538</v>
      </c>
      <c r="AC14" s="178" t="s">
        <v>0</v>
      </c>
      <c r="AD14" s="114" t="s">
        <v>0</v>
      </c>
      <c r="AE14" s="114"/>
    </row>
    <row r="15" spans="1:31" s="15" customFormat="1" ht="15" customHeight="1" thickTop="1" thickBot="1" x14ac:dyDescent="0.25">
      <c r="A15" s="205" t="s">
        <v>549</v>
      </c>
      <c r="B15" s="253" t="s">
        <v>280</v>
      </c>
      <c r="C15" s="264" t="s">
        <v>0</v>
      </c>
      <c r="D15" s="152" t="s">
        <v>532</v>
      </c>
      <c r="E15" s="159" t="s">
        <v>370</v>
      </c>
      <c r="F15" s="159" t="s">
        <v>371</v>
      </c>
      <c r="G15" s="236" t="s">
        <v>0</v>
      </c>
      <c r="H15" s="232" t="s">
        <v>0</v>
      </c>
      <c r="I15" s="331">
        <v>6.5</v>
      </c>
      <c r="J15" s="234">
        <v>0.74</v>
      </c>
      <c r="K15" s="260">
        <f>IF(I15=" "," ",(I15+$H$6-J15))</f>
        <v>6.56</v>
      </c>
      <c r="L15" s="271" t="s">
        <v>306</v>
      </c>
      <c r="M15" s="222">
        <v>2016</v>
      </c>
      <c r="N15" s="241" t="str">
        <f>IF(Z15=1,"VERIFIED",IF(AA15=1,"CHECKED",IF(R15=1,"CHECK",IF(T15=1,"VERIFY",IF(U15=1,"NEED APP","NOT SCHED")))))</f>
        <v>NOT SCHED</v>
      </c>
      <c r="O15" s="90" t="s">
        <v>314</v>
      </c>
      <c r="P15" s="243" t="s">
        <v>307</v>
      </c>
      <c r="Q15" s="208">
        <f>IF(A16=" "," ",1)</f>
        <v>1</v>
      </c>
      <c r="R15" s="112" t="s">
        <v>0</v>
      </c>
      <c r="S15" s="51">
        <v>1</v>
      </c>
      <c r="T15" s="95" t="s">
        <v>0</v>
      </c>
      <c r="U15" s="200" t="s">
        <v>0</v>
      </c>
      <c r="V15" s="201" t="s">
        <v>0</v>
      </c>
      <c r="W15" s="202" t="s">
        <v>0</v>
      </c>
      <c r="X15" s="203" t="s">
        <v>0</v>
      </c>
      <c r="Y15" s="204" t="s">
        <v>0</v>
      </c>
      <c r="Z15" s="115"/>
      <c r="AA15" s="112" t="s">
        <v>0</v>
      </c>
      <c r="AB15" s="116" t="s">
        <v>0</v>
      </c>
      <c r="AC15" s="178" t="s">
        <v>0</v>
      </c>
      <c r="AD15" s="114" t="s">
        <v>0</v>
      </c>
      <c r="AE15" s="114"/>
    </row>
    <row r="16" spans="1:31" s="15" customFormat="1" ht="15" customHeight="1" thickTop="1" thickBot="1" x14ac:dyDescent="0.25">
      <c r="A16" s="217" t="s">
        <v>278</v>
      </c>
      <c r="B16" s="254"/>
      <c r="C16" s="264"/>
      <c r="D16" s="152" t="s">
        <v>316</v>
      </c>
      <c r="E16" s="110" t="s">
        <v>370</v>
      </c>
      <c r="F16" s="110" t="s">
        <v>371</v>
      </c>
      <c r="G16" s="317"/>
      <c r="H16" s="233"/>
      <c r="I16" s="332"/>
      <c r="J16" s="277"/>
      <c r="K16" s="261"/>
      <c r="L16" s="272"/>
      <c r="M16" s="223">
        <v>42783</v>
      </c>
      <c r="N16" s="242"/>
      <c r="O16" s="91" t="s">
        <v>315</v>
      </c>
      <c r="P16" s="244"/>
      <c r="Q16" s="484" t="s">
        <v>597</v>
      </c>
      <c r="R16" s="485"/>
      <c r="S16" s="485"/>
      <c r="T16" s="485"/>
      <c r="U16" s="485"/>
      <c r="V16" s="485"/>
      <c r="W16" s="485"/>
      <c r="X16" s="485"/>
      <c r="Y16" s="486"/>
      <c r="Z16" s="493" t="s">
        <v>598</v>
      </c>
      <c r="AA16" s="494"/>
      <c r="AB16" s="495"/>
      <c r="AC16" s="178" t="s">
        <v>0</v>
      </c>
      <c r="AD16" s="114" t="s">
        <v>0</v>
      </c>
      <c r="AE16" s="114"/>
    </row>
    <row r="17" spans="1:31" s="17" customFormat="1" ht="9" customHeight="1" thickTop="1" thickBot="1" x14ac:dyDescent="0.3">
      <c r="A17" s="218" t="s">
        <v>279</v>
      </c>
      <c r="B17" s="254"/>
      <c r="C17" s="264"/>
      <c r="D17" s="151" t="s">
        <v>531</v>
      </c>
      <c r="E17" s="227" t="s">
        <v>551</v>
      </c>
      <c r="F17" s="227" t="s">
        <v>492</v>
      </c>
      <c r="G17" s="153" t="s">
        <v>15</v>
      </c>
      <c r="H17" s="154" t="s">
        <v>534</v>
      </c>
      <c r="I17" s="154" t="s">
        <v>18</v>
      </c>
      <c r="J17" s="154" t="s">
        <v>17</v>
      </c>
      <c r="K17" s="154" t="s">
        <v>4</v>
      </c>
      <c r="L17" s="153" t="s">
        <v>535</v>
      </c>
      <c r="M17" s="475" t="s">
        <v>567</v>
      </c>
      <c r="N17" s="476"/>
      <c r="O17" s="476"/>
      <c r="P17" s="477"/>
      <c r="Q17" s="487"/>
      <c r="R17" s="488"/>
      <c r="S17" s="488"/>
      <c r="T17" s="488"/>
      <c r="U17" s="488"/>
      <c r="V17" s="488"/>
      <c r="W17" s="488"/>
      <c r="X17" s="488"/>
      <c r="Y17" s="489"/>
      <c r="Z17" s="496"/>
      <c r="AA17" s="494"/>
      <c r="AB17" s="495"/>
      <c r="AC17" s="178" t="s">
        <v>0</v>
      </c>
      <c r="AD17" s="114" t="s">
        <v>0</v>
      </c>
      <c r="AE17" s="114"/>
    </row>
    <row r="18" spans="1:31" s="15" customFormat="1" ht="15" customHeight="1" thickBot="1" x14ac:dyDescent="0.3">
      <c r="A18" s="18">
        <f>A11+1</f>
        <v>2</v>
      </c>
      <c r="B18" s="254"/>
      <c r="C18" s="264"/>
      <c r="D18" s="152" t="s">
        <v>533</v>
      </c>
      <c r="E18" s="281" t="s">
        <v>21</v>
      </c>
      <c r="F18" s="282"/>
      <c r="G18" s="256" t="s">
        <v>0</v>
      </c>
      <c r="H18" s="236" t="s">
        <v>0</v>
      </c>
      <c r="I18" s="232" t="s">
        <v>0</v>
      </c>
      <c r="J18" s="274" t="s">
        <v>305</v>
      </c>
      <c r="K18" s="230" t="str">
        <f>IF(S15=1,"Photo Needed",IF(S15=2,"24/7",IF(S15=3,"Has Photo","")))</f>
        <v>Photo Needed</v>
      </c>
      <c r="L18" s="276" t="s">
        <v>398</v>
      </c>
      <c r="M18" s="478"/>
      <c r="N18" s="479"/>
      <c r="O18" s="479"/>
      <c r="P18" s="480"/>
      <c r="Q18" s="487"/>
      <c r="R18" s="488"/>
      <c r="S18" s="488"/>
      <c r="T18" s="488"/>
      <c r="U18" s="488"/>
      <c r="V18" s="488"/>
      <c r="W18" s="488"/>
      <c r="X18" s="488"/>
      <c r="Y18" s="489"/>
      <c r="Z18" s="496"/>
      <c r="AA18" s="494"/>
      <c r="AB18" s="495"/>
      <c r="AC18" s="178" t="s">
        <v>0</v>
      </c>
      <c r="AD18" s="114" t="s">
        <v>0</v>
      </c>
      <c r="AE18" s="114"/>
    </row>
    <row r="19" spans="1:31" s="15" customFormat="1" ht="15" customHeight="1" thickTop="1" thickBot="1" x14ac:dyDescent="0.3">
      <c r="A19" s="219" t="str">
        <f>IF(Z15=1,"VERIFIED",IF(AA15=1,"CHECKED",IF(R15=1,"CHECK",IF(T15=1,"VERIFY",IF(U15=1,"NEED APP","NOT SCHED")))))</f>
        <v>NOT SCHED</v>
      </c>
      <c r="B19" s="255"/>
      <c r="C19" s="265"/>
      <c r="D19" s="152" t="s">
        <v>317</v>
      </c>
      <c r="E19" s="133" t="s">
        <v>0</v>
      </c>
      <c r="F19" s="133" t="s">
        <v>0</v>
      </c>
      <c r="G19" s="257"/>
      <c r="H19" s="237"/>
      <c r="I19" s="273"/>
      <c r="J19" s="275"/>
      <c r="K19" s="231"/>
      <c r="L19" s="270"/>
      <c r="M19" s="481"/>
      <c r="N19" s="482"/>
      <c r="O19" s="482"/>
      <c r="P19" s="483"/>
      <c r="Q19" s="490"/>
      <c r="R19" s="491"/>
      <c r="S19" s="491"/>
      <c r="T19" s="491"/>
      <c r="U19" s="491"/>
      <c r="V19" s="491"/>
      <c r="W19" s="491"/>
      <c r="X19" s="491"/>
      <c r="Y19" s="492"/>
      <c r="Z19" s="497"/>
      <c r="AA19" s="498"/>
      <c r="AB19" s="499"/>
      <c r="AC19" s="178" t="s">
        <v>0</v>
      </c>
      <c r="AD19" s="114" t="s">
        <v>0</v>
      </c>
      <c r="AE19" s="114"/>
    </row>
    <row r="20" spans="1:31" s="45" customFormat="1" ht="4.9000000000000004" customHeight="1" thickTop="1" thickBot="1" x14ac:dyDescent="0.3">
      <c r="A20" s="29"/>
      <c r="B20" s="30"/>
      <c r="C20" s="31"/>
      <c r="D20" s="32"/>
      <c r="E20" s="33"/>
      <c r="F20" s="33"/>
      <c r="G20" s="34"/>
      <c r="H20" s="33"/>
      <c r="I20" s="35"/>
      <c r="J20" s="35"/>
      <c r="K20" s="36"/>
      <c r="L20" s="96"/>
      <c r="M20" s="37"/>
      <c r="N20" s="37"/>
      <c r="O20" s="37"/>
      <c r="P20" s="38"/>
      <c r="Q20" s="207"/>
      <c r="R20" s="193"/>
      <c r="S20" s="194"/>
      <c r="T20" s="195"/>
      <c r="U20" s="196"/>
      <c r="V20" s="197"/>
      <c r="W20" s="198"/>
      <c r="X20" s="198"/>
      <c r="Y20" s="199"/>
      <c r="Z20" s="117"/>
      <c r="AA20" s="39"/>
      <c r="AB20" s="118"/>
      <c r="AC20" s="178" t="s">
        <v>0</v>
      </c>
      <c r="AD20" s="114" t="s">
        <v>0</v>
      </c>
      <c r="AE20" s="114"/>
    </row>
    <row r="21" spans="1:31" s="16" customFormat="1" ht="9" customHeight="1" thickTop="1" thickBot="1" x14ac:dyDescent="0.3">
      <c r="A21" s="140" t="s">
        <v>351</v>
      </c>
      <c r="B21" s="141" t="s">
        <v>7</v>
      </c>
      <c r="C21" s="141"/>
      <c r="D21" s="141" t="s">
        <v>8</v>
      </c>
      <c r="E21" s="141" t="s">
        <v>9</v>
      </c>
      <c r="F21" s="141" t="s">
        <v>10</v>
      </c>
      <c r="G21" s="142" t="s">
        <v>11</v>
      </c>
      <c r="H21" s="142" t="s">
        <v>12</v>
      </c>
      <c r="I21" s="142" t="s">
        <v>16</v>
      </c>
      <c r="J21" s="143" t="s">
        <v>13</v>
      </c>
      <c r="K21" s="143" t="s">
        <v>14</v>
      </c>
      <c r="L21" s="144" t="s">
        <v>355</v>
      </c>
      <c r="M21" s="145" t="s">
        <v>19</v>
      </c>
      <c r="N21" s="145" t="s">
        <v>312</v>
      </c>
      <c r="O21" s="145" t="s">
        <v>313</v>
      </c>
      <c r="P21" s="216" t="s">
        <v>529</v>
      </c>
      <c r="Q21" s="211"/>
      <c r="R21" s="155"/>
      <c r="S21" s="155"/>
      <c r="T21" s="155"/>
      <c r="U21" s="156"/>
      <c r="V21" s="146"/>
      <c r="W21" s="146"/>
      <c r="X21" s="146"/>
      <c r="Y21" s="147"/>
      <c r="Z21" s="179" t="s">
        <v>536</v>
      </c>
      <c r="AA21" s="146" t="s">
        <v>537</v>
      </c>
      <c r="AB21" s="147" t="s">
        <v>538</v>
      </c>
      <c r="AC21" s="178" t="s">
        <v>0</v>
      </c>
      <c r="AD21" s="114" t="s">
        <v>0</v>
      </c>
      <c r="AE21" s="114"/>
    </row>
    <row r="22" spans="1:31" s="15" customFormat="1" ht="15" customHeight="1" thickTop="1" thickBot="1" x14ac:dyDescent="0.25">
      <c r="A22" s="205" t="s">
        <v>549</v>
      </c>
      <c r="B22" s="253" t="s">
        <v>275</v>
      </c>
      <c r="C22" s="264" t="s">
        <v>0</v>
      </c>
      <c r="D22" s="152" t="s">
        <v>532</v>
      </c>
      <c r="E22" s="159" t="s">
        <v>506</v>
      </c>
      <c r="F22" s="159" t="s">
        <v>507</v>
      </c>
      <c r="G22" s="236" t="s">
        <v>0</v>
      </c>
      <c r="H22" s="232" t="s">
        <v>0</v>
      </c>
      <c r="I22" s="328">
        <v>6.3</v>
      </c>
      <c r="J22" s="234">
        <v>0.64</v>
      </c>
      <c r="K22" s="260">
        <f>IF(I22=" "," ",(I22+$H$6-J22))</f>
        <v>6.46</v>
      </c>
      <c r="L22" s="271" t="s">
        <v>306</v>
      </c>
      <c r="M22" s="222">
        <v>2016</v>
      </c>
      <c r="N22" s="241" t="str">
        <f>IF(Z22=1,"VERIFIED",IF(AA22=1,"CHECKED",IF(R22=1,"CHECK",IF(T22=1,"VERIFY",IF(U22=1,"NEED APP","NOT SCHED")))))</f>
        <v>NOT SCHED</v>
      </c>
      <c r="O22" s="90" t="s">
        <v>314</v>
      </c>
      <c r="P22" s="243" t="s">
        <v>318</v>
      </c>
      <c r="Q22" s="208">
        <f>IF(A23=" "," ",1)</f>
        <v>1</v>
      </c>
      <c r="R22" s="112" t="s">
        <v>0</v>
      </c>
      <c r="S22" s="51">
        <v>1</v>
      </c>
      <c r="T22" s="95" t="s">
        <v>0</v>
      </c>
      <c r="U22" s="200" t="s">
        <v>0</v>
      </c>
      <c r="V22" s="201" t="s">
        <v>0</v>
      </c>
      <c r="W22" s="202" t="s">
        <v>0</v>
      </c>
      <c r="X22" s="203" t="s">
        <v>0</v>
      </c>
      <c r="Y22" s="204" t="s">
        <v>0</v>
      </c>
      <c r="Z22" s="115" t="s">
        <v>0</v>
      </c>
      <c r="AA22" s="112" t="s">
        <v>0</v>
      </c>
      <c r="AB22" s="116" t="s">
        <v>0</v>
      </c>
      <c r="AC22" s="178" t="s">
        <v>0</v>
      </c>
      <c r="AD22" s="114" t="s">
        <v>0</v>
      </c>
      <c r="AE22" s="114"/>
    </row>
    <row r="23" spans="1:31" s="15" customFormat="1" ht="15" customHeight="1" thickTop="1" thickBot="1" x14ac:dyDescent="0.25">
      <c r="A23" s="217" t="s">
        <v>273</v>
      </c>
      <c r="B23" s="254"/>
      <c r="C23" s="264"/>
      <c r="D23" s="152" t="s">
        <v>316</v>
      </c>
      <c r="E23" s="110" t="s">
        <v>506</v>
      </c>
      <c r="F23" s="110" t="s">
        <v>507</v>
      </c>
      <c r="G23" s="317"/>
      <c r="H23" s="233"/>
      <c r="I23" s="329"/>
      <c r="J23" s="277"/>
      <c r="K23" s="261"/>
      <c r="L23" s="272"/>
      <c r="M23" s="223">
        <v>42783</v>
      </c>
      <c r="N23" s="242"/>
      <c r="O23" s="91" t="s">
        <v>315</v>
      </c>
      <c r="P23" s="244"/>
      <c r="Q23" s="484" t="s">
        <v>597</v>
      </c>
      <c r="R23" s="485"/>
      <c r="S23" s="485"/>
      <c r="T23" s="485"/>
      <c r="U23" s="485"/>
      <c r="V23" s="485"/>
      <c r="W23" s="485"/>
      <c r="X23" s="485"/>
      <c r="Y23" s="486"/>
      <c r="Z23" s="493" t="s">
        <v>598</v>
      </c>
      <c r="AA23" s="494"/>
      <c r="AB23" s="495"/>
      <c r="AC23" s="178" t="s">
        <v>0</v>
      </c>
      <c r="AD23" s="114" t="s">
        <v>0</v>
      </c>
      <c r="AE23" s="114"/>
    </row>
    <row r="24" spans="1:31" s="17" customFormat="1" ht="9" customHeight="1" thickTop="1" thickBot="1" x14ac:dyDescent="0.3">
      <c r="A24" s="218" t="s">
        <v>274</v>
      </c>
      <c r="B24" s="254"/>
      <c r="C24" s="264"/>
      <c r="D24" s="151" t="s">
        <v>531</v>
      </c>
      <c r="E24" s="227" t="s">
        <v>491</v>
      </c>
      <c r="F24" s="227" t="s">
        <v>552</v>
      </c>
      <c r="G24" s="153" t="s">
        <v>15</v>
      </c>
      <c r="H24" s="154" t="s">
        <v>534</v>
      </c>
      <c r="I24" s="154" t="s">
        <v>18</v>
      </c>
      <c r="J24" s="154" t="s">
        <v>17</v>
      </c>
      <c r="K24" s="154" t="s">
        <v>4</v>
      </c>
      <c r="L24" s="153" t="s">
        <v>535</v>
      </c>
      <c r="M24" s="475" t="s">
        <v>568</v>
      </c>
      <c r="N24" s="476"/>
      <c r="O24" s="476"/>
      <c r="P24" s="477"/>
      <c r="Q24" s="487"/>
      <c r="R24" s="488"/>
      <c r="S24" s="488"/>
      <c r="T24" s="488"/>
      <c r="U24" s="488"/>
      <c r="V24" s="488"/>
      <c r="W24" s="488"/>
      <c r="X24" s="488"/>
      <c r="Y24" s="489"/>
      <c r="Z24" s="496"/>
      <c r="AA24" s="494"/>
      <c r="AB24" s="495"/>
      <c r="AC24" s="178" t="s">
        <v>0</v>
      </c>
      <c r="AD24" s="114" t="s">
        <v>0</v>
      </c>
      <c r="AE24" s="114"/>
    </row>
    <row r="25" spans="1:31" s="15" customFormat="1" ht="15" customHeight="1" thickBot="1" x14ac:dyDescent="0.3">
      <c r="A25" s="18">
        <f>A18+1</f>
        <v>3</v>
      </c>
      <c r="B25" s="254"/>
      <c r="C25" s="264"/>
      <c r="D25" s="152" t="s">
        <v>533</v>
      </c>
      <c r="E25" s="281" t="s">
        <v>21</v>
      </c>
      <c r="F25" s="282"/>
      <c r="G25" s="256" t="s">
        <v>0</v>
      </c>
      <c r="H25" s="236" t="s">
        <v>0</v>
      </c>
      <c r="I25" s="232" t="s">
        <v>0</v>
      </c>
      <c r="J25" s="274" t="s">
        <v>305</v>
      </c>
      <c r="K25" s="230" t="str">
        <f>IF(S22=1,"Photo Needed",IF(S22=2,"24/7",IF(S22=3,"Has Photo","")))</f>
        <v>Photo Needed</v>
      </c>
      <c r="L25" s="276" t="s">
        <v>398</v>
      </c>
      <c r="M25" s="478"/>
      <c r="N25" s="479"/>
      <c r="O25" s="479"/>
      <c r="P25" s="480"/>
      <c r="Q25" s="487"/>
      <c r="R25" s="488"/>
      <c r="S25" s="488"/>
      <c r="T25" s="488"/>
      <c r="U25" s="488"/>
      <c r="V25" s="488"/>
      <c r="W25" s="488"/>
      <c r="X25" s="488"/>
      <c r="Y25" s="489"/>
      <c r="Z25" s="496"/>
      <c r="AA25" s="494"/>
      <c r="AB25" s="495"/>
      <c r="AC25" s="178" t="s">
        <v>0</v>
      </c>
      <c r="AD25" s="114" t="s">
        <v>0</v>
      </c>
      <c r="AE25" s="114"/>
    </row>
    <row r="26" spans="1:31" s="15" customFormat="1" ht="15" customHeight="1" thickTop="1" thickBot="1" x14ac:dyDescent="0.3">
      <c r="A26" s="219" t="str">
        <f>IF(Z22=1,"VERIFIED",IF(AA22=1,"CHECKED",IF(R22=1,"CHECK",IF(T22=1,"VERIFY",IF(U22=1,"NEED APP","NOT SCHED")))))</f>
        <v>NOT SCHED</v>
      </c>
      <c r="B26" s="255"/>
      <c r="C26" s="265"/>
      <c r="D26" s="152" t="s">
        <v>317</v>
      </c>
      <c r="E26" s="133" t="s">
        <v>0</v>
      </c>
      <c r="F26" s="133" t="s">
        <v>0</v>
      </c>
      <c r="G26" s="257"/>
      <c r="H26" s="237"/>
      <c r="I26" s="273"/>
      <c r="J26" s="275"/>
      <c r="K26" s="231"/>
      <c r="L26" s="270"/>
      <c r="M26" s="481"/>
      <c r="N26" s="482"/>
      <c r="O26" s="482"/>
      <c r="P26" s="483"/>
      <c r="Q26" s="490"/>
      <c r="R26" s="491"/>
      <c r="S26" s="491"/>
      <c r="T26" s="491"/>
      <c r="U26" s="491"/>
      <c r="V26" s="491"/>
      <c r="W26" s="491"/>
      <c r="X26" s="491"/>
      <c r="Y26" s="492"/>
      <c r="Z26" s="497"/>
      <c r="AA26" s="498"/>
      <c r="AB26" s="499"/>
      <c r="AC26" s="178" t="s">
        <v>0</v>
      </c>
      <c r="AD26" s="114" t="s">
        <v>0</v>
      </c>
      <c r="AE26" s="114"/>
    </row>
    <row r="27" spans="1:31" s="45" customFormat="1" ht="4.9000000000000004" customHeight="1" thickTop="1" thickBot="1" x14ac:dyDescent="0.3">
      <c r="A27" s="29"/>
      <c r="B27" s="30"/>
      <c r="C27" s="31"/>
      <c r="D27" s="32"/>
      <c r="E27" s="33"/>
      <c r="F27" s="33"/>
      <c r="G27" s="34"/>
      <c r="H27" s="33"/>
      <c r="I27" s="35"/>
      <c r="J27" s="35"/>
      <c r="K27" s="36"/>
      <c r="L27" s="96"/>
      <c r="M27" s="37"/>
      <c r="N27" s="37"/>
      <c r="O27" s="37"/>
      <c r="P27" s="38"/>
      <c r="Q27" s="207"/>
      <c r="R27" s="193"/>
      <c r="S27" s="194"/>
      <c r="T27" s="195"/>
      <c r="U27" s="196"/>
      <c r="V27" s="197"/>
      <c r="W27" s="198"/>
      <c r="X27" s="198"/>
      <c r="Y27" s="199"/>
      <c r="Z27" s="117"/>
      <c r="AA27" s="39"/>
      <c r="AB27" s="118"/>
      <c r="AC27" s="178" t="s">
        <v>0</v>
      </c>
      <c r="AD27" s="114" t="s">
        <v>0</v>
      </c>
      <c r="AE27" s="114"/>
    </row>
    <row r="28" spans="1:31" s="16" customFormat="1" ht="9" customHeight="1" thickTop="1" thickBot="1" x14ac:dyDescent="0.3">
      <c r="A28" s="140" t="s">
        <v>351</v>
      </c>
      <c r="B28" s="141" t="s">
        <v>7</v>
      </c>
      <c r="C28" s="141"/>
      <c r="D28" s="141" t="s">
        <v>8</v>
      </c>
      <c r="E28" s="141" t="s">
        <v>9</v>
      </c>
      <c r="F28" s="141" t="s">
        <v>10</v>
      </c>
      <c r="G28" s="142" t="s">
        <v>11</v>
      </c>
      <c r="H28" s="142" t="s">
        <v>12</v>
      </c>
      <c r="I28" s="142" t="s">
        <v>16</v>
      </c>
      <c r="J28" s="143" t="s">
        <v>13</v>
      </c>
      <c r="K28" s="143" t="s">
        <v>14</v>
      </c>
      <c r="L28" s="144" t="s">
        <v>355</v>
      </c>
      <c r="M28" s="145" t="s">
        <v>19</v>
      </c>
      <c r="N28" s="145" t="s">
        <v>312</v>
      </c>
      <c r="O28" s="145" t="s">
        <v>313</v>
      </c>
      <c r="P28" s="216" t="s">
        <v>529</v>
      </c>
      <c r="Q28" s="211"/>
      <c r="R28" s="155"/>
      <c r="S28" s="155"/>
      <c r="T28" s="155"/>
      <c r="U28" s="156"/>
      <c r="V28" s="146"/>
      <c r="W28" s="146"/>
      <c r="X28" s="146"/>
      <c r="Y28" s="147"/>
      <c r="Z28" s="179" t="s">
        <v>536</v>
      </c>
      <c r="AA28" s="146" t="s">
        <v>537</v>
      </c>
      <c r="AB28" s="147" t="s">
        <v>538</v>
      </c>
      <c r="AC28" s="178" t="s">
        <v>0</v>
      </c>
      <c r="AD28" s="114" t="s">
        <v>0</v>
      </c>
      <c r="AE28" s="114"/>
    </row>
    <row r="29" spans="1:31" s="15" customFormat="1" ht="15" customHeight="1" thickTop="1" thickBot="1" x14ac:dyDescent="0.25">
      <c r="A29" s="205" t="s">
        <v>549</v>
      </c>
      <c r="B29" s="253" t="s">
        <v>270</v>
      </c>
      <c r="C29" s="264" t="s">
        <v>0</v>
      </c>
      <c r="D29" s="152" t="s">
        <v>532</v>
      </c>
      <c r="E29" s="160" t="s">
        <v>372</v>
      </c>
      <c r="F29" s="160" t="s">
        <v>373</v>
      </c>
      <c r="G29" s="262" t="s">
        <v>0</v>
      </c>
      <c r="H29" s="232" t="s">
        <v>0</v>
      </c>
      <c r="I29" s="328">
        <v>7.1</v>
      </c>
      <c r="J29" s="234">
        <v>0.6</v>
      </c>
      <c r="K29" s="260">
        <f>IF(I29=" "," ",(I29+$H$6-J29))</f>
        <v>7.3</v>
      </c>
      <c r="L29" s="271" t="s">
        <v>306</v>
      </c>
      <c r="M29" s="222">
        <v>2016</v>
      </c>
      <c r="N29" s="241" t="str">
        <f>IF(Z29=1,"VERIFIED",IF(AA29=1,"CHECKED",IF(R29=1,"CHECK",IF(T29=1,"VERIFY",IF(U29=1,"NEED APP","NOT SCHED")))))</f>
        <v>NOT SCHED</v>
      </c>
      <c r="O29" s="90" t="s">
        <v>314</v>
      </c>
      <c r="P29" s="243" t="s">
        <v>319</v>
      </c>
      <c r="Q29" s="208">
        <f>IF(A30=" "," ",1)</f>
        <v>1</v>
      </c>
      <c r="R29" s="112" t="s">
        <v>0</v>
      </c>
      <c r="S29" s="51">
        <v>1</v>
      </c>
      <c r="T29" s="95" t="s">
        <v>0</v>
      </c>
      <c r="U29" s="200" t="s">
        <v>0</v>
      </c>
      <c r="V29" s="201" t="s">
        <v>0</v>
      </c>
      <c r="W29" s="202" t="s">
        <v>0</v>
      </c>
      <c r="X29" s="203" t="s">
        <v>0</v>
      </c>
      <c r="Y29" s="204" t="s">
        <v>0</v>
      </c>
      <c r="Z29" s="115" t="s">
        <v>0</v>
      </c>
      <c r="AA29" s="112" t="s">
        <v>0</v>
      </c>
      <c r="AB29" s="116" t="s">
        <v>0</v>
      </c>
      <c r="AC29" s="178" t="s">
        <v>0</v>
      </c>
      <c r="AD29" s="114" t="s">
        <v>0</v>
      </c>
      <c r="AE29" s="114"/>
    </row>
    <row r="30" spans="1:31" s="15" customFormat="1" ht="15" customHeight="1" thickTop="1" thickBot="1" x14ac:dyDescent="0.25">
      <c r="A30" s="217" t="s">
        <v>268</v>
      </c>
      <c r="B30" s="254"/>
      <c r="C30" s="264"/>
      <c r="D30" s="152" t="s">
        <v>316</v>
      </c>
      <c r="E30" s="110" t="s">
        <v>372</v>
      </c>
      <c r="F30" s="110" t="s">
        <v>373</v>
      </c>
      <c r="G30" s="263"/>
      <c r="H30" s="233"/>
      <c r="I30" s="329"/>
      <c r="J30" s="277"/>
      <c r="K30" s="261"/>
      <c r="L30" s="272"/>
      <c r="M30" s="223">
        <v>42783</v>
      </c>
      <c r="N30" s="242"/>
      <c r="O30" s="91" t="s">
        <v>315</v>
      </c>
      <c r="P30" s="244"/>
      <c r="Q30" s="484" t="s">
        <v>597</v>
      </c>
      <c r="R30" s="485"/>
      <c r="S30" s="485"/>
      <c r="T30" s="485"/>
      <c r="U30" s="485"/>
      <c r="V30" s="485"/>
      <c r="W30" s="485"/>
      <c r="X30" s="485"/>
      <c r="Y30" s="486"/>
      <c r="Z30" s="493" t="s">
        <v>598</v>
      </c>
      <c r="AA30" s="494"/>
      <c r="AB30" s="495"/>
      <c r="AC30" s="178" t="s">
        <v>0</v>
      </c>
      <c r="AD30" s="114" t="s">
        <v>0</v>
      </c>
      <c r="AE30" s="114"/>
    </row>
    <row r="31" spans="1:31" s="17" customFormat="1" ht="9" customHeight="1" thickTop="1" thickBot="1" x14ac:dyDescent="0.3">
      <c r="A31" s="218" t="s">
        <v>269</v>
      </c>
      <c r="B31" s="254"/>
      <c r="C31" s="264"/>
      <c r="D31" s="151" t="s">
        <v>531</v>
      </c>
      <c r="E31" s="227" t="s">
        <v>489</v>
      </c>
      <c r="F31" s="227" t="s">
        <v>490</v>
      </c>
      <c r="G31" s="153" t="s">
        <v>15</v>
      </c>
      <c r="H31" s="154" t="s">
        <v>534</v>
      </c>
      <c r="I31" s="154" t="s">
        <v>18</v>
      </c>
      <c r="J31" s="154" t="s">
        <v>17</v>
      </c>
      <c r="K31" s="154" t="s">
        <v>4</v>
      </c>
      <c r="L31" s="153" t="s">
        <v>535</v>
      </c>
      <c r="M31" s="475" t="s">
        <v>569</v>
      </c>
      <c r="N31" s="476"/>
      <c r="O31" s="476"/>
      <c r="P31" s="477"/>
      <c r="Q31" s="487"/>
      <c r="R31" s="488"/>
      <c r="S31" s="488"/>
      <c r="T31" s="488"/>
      <c r="U31" s="488"/>
      <c r="V31" s="488"/>
      <c r="W31" s="488"/>
      <c r="X31" s="488"/>
      <c r="Y31" s="489"/>
      <c r="Z31" s="496"/>
      <c r="AA31" s="494"/>
      <c r="AB31" s="495"/>
      <c r="AC31" s="178" t="s">
        <v>0</v>
      </c>
      <c r="AD31" s="114" t="s">
        <v>0</v>
      </c>
      <c r="AE31" s="114"/>
    </row>
    <row r="32" spans="1:31" s="15" customFormat="1" ht="15" customHeight="1" thickBot="1" x14ac:dyDescent="0.3">
      <c r="A32" s="18">
        <f>A25+1</f>
        <v>4</v>
      </c>
      <c r="B32" s="254"/>
      <c r="C32" s="264"/>
      <c r="D32" s="152" t="s">
        <v>533</v>
      </c>
      <c r="E32" s="281" t="s">
        <v>21</v>
      </c>
      <c r="F32" s="282"/>
      <c r="G32" s="256" t="s">
        <v>0</v>
      </c>
      <c r="H32" s="236" t="s">
        <v>0</v>
      </c>
      <c r="I32" s="232" t="s">
        <v>0</v>
      </c>
      <c r="J32" s="274" t="s">
        <v>305</v>
      </c>
      <c r="K32" s="230" t="str">
        <f>IF(S29=1,"Photo Needed",IF(S29=2,"24/7",IF(S29=3,"Has Photo","")))</f>
        <v>Photo Needed</v>
      </c>
      <c r="L32" s="276" t="s">
        <v>398</v>
      </c>
      <c r="M32" s="478"/>
      <c r="N32" s="479"/>
      <c r="O32" s="479"/>
      <c r="P32" s="480"/>
      <c r="Q32" s="487"/>
      <c r="R32" s="488"/>
      <c r="S32" s="488"/>
      <c r="T32" s="488"/>
      <c r="U32" s="488"/>
      <c r="V32" s="488"/>
      <c r="W32" s="488"/>
      <c r="X32" s="488"/>
      <c r="Y32" s="489"/>
      <c r="Z32" s="496"/>
      <c r="AA32" s="494"/>
      <c r="AB32" s="495"/>
      <c r="AC32" s="178" t="s">
        <v>0</v>
      </c>
      <c r="AD32" s="114" t="s">
        <v>0</v>
      </c>
      <c r="AE32" s="114"/>
    </row>
    <row r="33" spans="1:31" s="15" customFormat="1" ht="15" customHeight="1" thickTop="1" thickBot="1" x14ac:dyDescent="0.3">
      <c r="A33" s="219" t="str">
        <f>IF(Z29=1,"VERIFIED",IF(AA29=1,"CHECKED",IF(R29=1,"CHECK",IF(T29=1,"VERIFY",IF(U29=1,"NEED APP","NOT SCHED")))))</f>
        <v>NOT SCHED</v>
      </c>
      <c r="B33" s="255"/>
      <c r="C33" s="265"/>
      <c r="D33" s="152" t="s">
        <v>317</v>
      </c>
      <c r="E33" s="133" t="s">
        <v>0</v>
      </c>
      <c r="F33" s="133" t="s">
        <v>0</v>
      </c>
      <c r="G33" s="257"/>
      <c r="H33" s="237"/>
      <c r="I33" s="273"/>
      <c r="J33" s="275"/>
      <c r="K33" s="231"/>
      <c r="L33" s="270"/>
      <c r="M33" s="481"/>
      <c r="N33" s="482"/>
      <c r="O33" s="482"/>
      <c r="P33" s="483"/>
      <c r="Q33" s="490"/>
      <c r="R33" s="491"/>
      <c r="S33" s="491"/>
      <c r="T33" s="491"/>
      <c r="U33" s="491"/>
      <c r="V33" s="491"/>
      <c r="W33" s="491"/>
      <c r="X33" s="491"/>
      <c r="Y33" s="492"/>
      <c r="Z33" s="497"/>
      <c r="AA33" s="498"/>
      <c r="AB33" s="499"/>
      <c r="AC33" s="178" t="s">
        <v>0</v>
      </c>
      <c r="AD33" s="114" t="s">
        <v>0</v>
      </c>
      <c r="AE33" s="114"/>
    </row>
    <row r="34" spans="1:31" s="45" customFormat="1" ht="4.9000000000000004" customHeight="1" thickTop="1" thickBot="1" x14ac:dyDescent="0.3">
      <c r="A34" s="29"/>
      <c r="B34" s="30"/>
      <c r="C34" s="31"/>
      <c r="D34" s="32"/>
      <c r="E34" s="33"/>
      <c r="F34" s="33"/>
      <c r="G34" s="34"/>
      <c r="H34" s="33"/>
      <c r="I34" s="35"/>
      <c r="J34" s="35"/>
      <c r="K34" s="36"/>
      <c r="L34" s="96"/>
      <c r="M34" s="37"/>
      <c r="N34" s="37"/>
      <c r="O34" s="37"/>
      <c r="P34" s="38"/>
      <c r="Q34" s="207"/>
      <c r="R34" s="193"/>
      <c r="S34" s="194"/>
      <c r="T34" s="195"/>
      <c r="U34" s="196"/>
      <c r="V34" s="197"/>
      <c r="W34" s="198"/>
      <c r="X34" s="198"/>
      <c r="Y34" s="199"/>
      <c r="Z34" s="117"/>
      <c r="AA34" s="39"/>
      <c r="AB34" s="118"/>
      <c r="AC34" s="178" t="s">
        <v>0</v>
      </c>
      <c r="AD34" s="114" t="s">
        <v>0</v>
      </c>
      <c r="AE34" s="114"/>
    </row>
    <row r="35" spans="1:31" s="16" customFormat="1" ht="9" customHeight="1" thickTop="1" thickBot="1" x14ac:dyDescent="0.3">
      <c r="A35" s="140" t="s">
        <v>351</v>
      </c>
      <c r="B35" s="141" t="s">
        <v>7</v>
      </c>
      <c r="C35" s="141"/>
      <c r="D35" s="141" t="s">
        <v>8</v>
      </c>
      <c r="E35" s="141" t="s">
        <v>9</v>
      </c>
      <c r="F35" s="141" t="s">
        <v>10</v>
      </c>
      <c r="G35" s="142" t="s">
        <v>11</v>
      </c>
      <c r="H35" s="142" t="s">
        <v>12</v>
      </c>
      <c r="I35" s="142" t="s">
        <v>16</v>
      </c>
      <c r="J35" s="143" t="s">
        <v>13</v>
      </c>
      <c r="K35" s="143" t="s">
        <v>14</v>
      </c>
      <c r="L35" s="144" t="s">
        <v>355</v>
      </c>
      <c r="M35" s="145" t="s">
        <v>19</v>
      </c>
      <c r="N35" s="145" t="s">
        <v>312</v>
      </c>
      <c r="O35" s="145" t="s">
        <v>313</v>
      </c>
      <c r="P35" s="216" t="s">
        <v>529</v>
      </c>
      <c r="Q35" s="211"/>
      <c r="R35" s="155"/>
      <c r="S35" s="155"/>
      <c r="T35" s="155"/>
      <c r="U35" s="156"/>
      <c r="V35" s="146"/>
      <c r="W35" s="146"/>
      <c r="X35" s="146"/>
      <c r="Y35" s="147"/>
      <c r="Z35" s="179" t="s">
        <v>536</v>
      </c>
      <c r="AA35" s="146" t="s">
        <v>537</v>
      </c>
      <c r="AB35" s="147" t="s">
        <v>538</v>
      </c>
      <c r="AC35" s="178" t="s">
        <v>0</v>
      </c>
      <c r="AD35" s="114" t="s">
        <v>0</v>
      </c>
      <c r="AE35" s="114"/>
    </row>
    <row r="36" spans="1:31" s="15" customFormat="1" ht="15" customHeight="1" thickTop="1" thickBot="1" x14ac:dyDescent="0.25">
      <c r="A36" s="205" t="s">
        <v>549</v>
      </c>
      <c r="B36" s="253" t="s">
        <v>266</v>
      </c>
      <c r="C36" s="264" t="s">
        <v>0</v>
      </c>
      <c r="D36" s="152" t="s">
        <v>532</v>
      </c>
      <c r="E36" s="159" t="s">
        <v>508</v>
      </c>
      <c r="F36" s="159" t="s">
        <v>509</v>
      </c>
      <c r="G36" s="262" t="s">
        <v>0</v>
      </c>
      <c r="H36" s="232" t="s">
        <v>0</v>
      </c>
      <c r="I36" s="234">
        <v>8.6999999999999993</v>
      </c>
      <c r="J36" s="234">
        <v>0.71</v>
      </c>
      <c r="K36" s="260">
        <f>IF(I36=" "," ",(I36+$H$6-J36))</f>
        <v>8.7899999999999991</v>
      </c>
      <c r="L36" s="271" t="s">
        <v>306</v>
      </c>
      <c r="M36" s="222">
        <v>2016</v>
      </c>
      <c r="N36" s="241" t="str">
        <f>IF(Z36=1,"VERIFIED",IF(AA36=1,"CHECKED",IF(R36=1,"CHECK",IF(T36=1,"VERIFY",IF(U36=1,"NEED APP","NOT SCHED")))))</f>
        <v>NOT SCHED</v>
      </c>
      <c r="O36" s="90" t="s">
        <v>314</v>
      </c>
      <c r="P36" s="243" t="s">
        <v>318</v>
      </c>
      <c r="Q36" s="208">
        <f>IF(A37=" "," ",1)</f>
        <v>1</v>
      </c>
      <c r="R36" s="112" t="s">
        <v>0</v>
      </c>
      <c r="S36" s="51">
        <v>1</v>
      </c>
      <c r="T36" s="95" t="s">
        <v>0</v>
      </c>
      <c r="U36" s="200" t="s">
        <v>0</v>
      </c>
      <c r="V36" s="201" t="s">
        <v>0</v>
      </c>
      <c r="W36" s="202" t="s">
        <v>0</v>
      </c>
      <c r="X36" s="203" t="s">
        <v>0</v>
      </c>
      <c r="Y36" s="204" t="s">
        <v>0</v>
      </c>
      <c r="Z36" s="115" t="s">
        <v>0</v>
      </c>
      <c r="AA36" s="112" t="s">
        <v>0</v>
      </c>
      <c r="AB36" s="116" t="s">
        <v>0</v>
      </c>
      <c r="AC36" s="178" t="s">
        <v>0</v>
      </c>
      <c r="AD36" s="114" t="s">
        <v>0</v>
      </c>
      <c r="AE36" s="114"/>
    </row>
    <row r="37" spans="1:31" s="15" customFormat="1" ht="15" customHeight="1" thickTop="1" thickBot="1" x14ac:dyDescent="0.25">
      <c r="A37" s="217" t="s">
        <v>264</v>
      </c>
      <c r="B37" s="254"/>
      <c r="C37" s="264"/>
      <c r="D37" s="152" t="s">
        <v>316</v>
      </c>
      <c r="E37" s="110" t="s">
        <v>508</v>
      </c>
      <c r="F37" s="110" t="s">
        <v>509</v>
      </c>
      <c r="G37" s="263"/>
      <c r="H37" s="233"/>
      <c r="I37" s="235"/>
      <c r="J37" s="277"/>
      <c r="K37" s="261"/>
      <c r="L37" s="272"/>
      <c r="M37" s="223">
        <v>42783</v>
      </c>
      <c r="N37" s="242"/>
      <c r="O37" s="91" t="s">
        <v>315</v>
      </c>
      <c r="P37" s="244"/>
      <c r="Q37" s="484" t="s">
        <v>597</v>
      </c>
      <c r="R37" s="485"/>
      <c r="S37" s="485"/>
      <c r="T37" s="485"/>
      <c r="U37" s="485"/>
      <c r="V37" s="485"/>
      <c r="W37" s="485"/>
      <c r="X37" s="485"/>
      <c r="Y37" s="486"/>
      <c r="Z37" s="493" t="s">
        <v>598</v>
      </c>
      <c r="AA37" s="494"/>
      <c r="AB37" s="495"/>
      <c r="AC37" s="178" t="s">
        <v>0</v>
      </c>
      <c r="AD37" s="114" t="s">
        <v>0</v>
      </c>
      <c r="AE37" s="114"/>
    </row>
    <row r="38" spans="1:31" s="17" customFormat="1" ht="9" customHeight="1" thickTop="1" thickBot="1" x14ac:dyDescent="0.3">
      <c r="A38" s="218" t="s">
        <v>265</v>
      </c>
      <c r="B38" s="254"/>
      <c r="C38" s="264"/>
      <c r="D38" s="151" t="s">
        <v>531</v>
      </c>
      <c r="E38" s="227" t="s">
        <v>486</v>
      </c>
      <c r="F38" s="227" t="s">
        <v>488</v>
      </c>
      <c r="G38" s="153" t="s">
        <v>15</v>
      </c>
      <c r="H38" s="154" t="s">
        <v>534</v>
      </c>
      <c r="I38" s="154" t="s">
        <v>18</v>
      </c>
      <c r="J38" s="154" t="s">
        <v>17</v>
      </c>
      <c r="K38" s="154" t="s">
        <v>4</v>
      </c>
      <c r="L38" s="153" t="s">
        <v>535</v>
      </c>
      <c r="M38" s="475" t="s">
        <v>569</v>
      </c>
      <c r="N38" s="476"/>
      <c r="O38" s="476"/>
      <c r="P38" s="477"/>
      <c r="Q38" s="487"/>
      <c r="R38" s="488"/>
      <c r="S38" s="488"/>
      <c r="T38" s="488"/>
      <c r="U38" s="488"/>
      <c r="V38" s="488"/>
      <c r="W38" s="488"/>
      <c r="X38" s="488"/>
      <c r="Y38" s="489"/>
      <c r="Z38" s="496"/>
      <c r="AA38" s="494"/>
      <c r="AB38" s="495"/>
      <c r="AC38" s="178" t="s">
        <v>0</v>
      </c>
      <c r="AD38" s="114" t="s">
        <v>0</v>
      </c>
      <c r="AE38" s="114"/>
    </row>
    <row r="39" spans="1:31" s="15" customFormat="1" ht="15" customHeight="1" thickBot="1" x14ac:dyDescent="0.3">
      <c r="A39" s="18">
        <f>A32+1</f>
        <v>5</v>
      </c>
      <c r="B39" s="254"/>
      <c r="C39" s="264"/>
      <c r="D39" s="152" t="s">
        <v>533</v>
      </c>
      <c r="E39" s="281" t="s">
        <v>21</v>
      </c>
      <c r="F39" s="282"/>
      <c r="G39" s="256" t="s">
        <v>0</v>
      </c>
      <c r="H39" s="236" t="s">
        <v>0</v>
      </c>
      <c r="I39" s="232" t="s">
        <v>0</v>
      </c>
      <c r="J39" s="274" t="s">
        <v>305</v>
      </c>
      <c r="K39" s="230" t="str">
        <f>IF(S36=1,"Photo Needed",IF(S36=2,"24/7",IF(S36=3,"Has Photo","")))</f>
        <v>Photo Needed</v>
      </c>
      <c r="L39" s="276" t="s">
        <v>398</v>
      </c>
      <c r="M39" s="478"/>
      <c r="N39" s="479"/>
      <c r="O39" s="479"/>
      <c r="P39" s="480"/>
      <c r="Q39" s="487"/>
      <c r="R39" s="488"/>
      <c r="S39" s="488"/>
      <c r="T39" s="488"/>
      <c r="U39" s="488"/>
      <c r="V39" s="488"/>
      <c r="W39" s="488"/>
      <c r="X39" s="488"/>
      <c r="Y39" s="489"/>
      <c r="Z39" s="496"/>
      <c r="AA39" s="494"/>
      <c r="AB39" s="495"/>
      <c r="AC39" s="178" t="s">
        <v>0</v>
      </c>
      <c r="AD39" s="114" t="s">
        <v>0</v>
      </c>
      <c r="AE39" s="114"/>
    </row>
    <row r="40" spans="1:31" s="15" customFormat="1" ht="15" customHeight="1" thickTop="1" thickBot="1" x14ac:dyDescent="0.3">
      <c r="A40" s="219" t="str">
        <f>IF(Z36=1,"VERIFIED",IF(AA36=1,"CHECKED",IF(R36=1,"CHECK",IF(T36=1,"VERIFY",IF(U36=1,"NEED APP","NOT SCHED")))))</f>
        <v>NOT SCHED</v>
      </c>
      <c r="B40" s="255"/>
      <c r="C40" s="265"/>
      <c r="D40" s="152" t="s">
        <v>317</v>
      </c>
      <c r="E40" s="133" t="s">
        <v>0</v>
      </c>
      <c r="F40" s="133" t="s">
        <v>0</v>
      </c>
      <c r="G40" s="257"/>
      <c r="H40" s="237"/>
      <c r="I40" s="273"/>
      <c r="J40" s="275"/>
      <c r="K40" s="231"/>
      <c r="L40" s="270"/>
      <c r="M40" s="481"/>
      <c r="N40" s="482"/>
      <c r="O40" s="482"/>
      <c r="P40" s="483"/>
      <c r="Q40" s="490"/>
      <c r="R40" s="491"/>
      <c r="S40" s="491"/>
      <c r="T40" s="491"/>
      <c r="U40" s="491"/>
      <c r="V40" s="491"/>
      <c r="W40" s="491"/>
      <c r="X40" s="491"/>
      <c r="Y40" s="492"/>
      <c r="Z40" s="497"/>
      <c r="AA40" s="498"/>
      <c r="AB40" s="499"/>
      <c r="AC40" s="178" t="s">
        <v>0</v>
      </c>
      <c r="AD40" s="114" t="s">
        <v>0</v>
      </c>
      <c r="AE40" s="114"/>
    </row>
    <row r="41" spans="1:31" s="45" customFormat="1" ht="4.9000000000000004" customHeight="1" thickTop="1" thickBot="1" x14ac:dyDescent="0.3">
      <c r="A41" s="29"/>
      <c r="B41" s="30"/>
      <c r="C41" s="31"/>
      <c r="D41" s="32"/>
      <c r="E41" s="33"/>
      <c r="F41" s="33"/>
      <c r="G41" s="34"/>
      <c r="H41" s="33"/>
      <c r="I41" s="35"/>
      <c r="J41" s="35"/>
      <c r="K41" s="36"/>
      <c r="L41" s="96"/>
      <c r="M41" s="37"/>
      <c r="N41" s="37"/>
      <c r="O41" s="37"/>
      <c r="P41" s="38"/>
      <c r="Q41" s="207"/>
      <c r="R41" s="193"/>
      <c r="S41" s="194"/>
      <c r="T41" s="195"/>
      <c r="U41" s="196"/>
      <c r="V41" s="197"/>
      <c r="W41" s="198"/>
      <c r="X41" s="198"/>
      <c r="Y41" s="199"/>
      <c r="Z41" s="117"/>
      <c r="AA41" s="39"/>
      <c r="AB41" s="118"/>
      <c r="AC41" s="178" t="s">
        <v>0</v>
      </c>
      <c r="AD41" s="114" t="s">
        <v>0</v>
      </c>
      <c r="AE41" s="114"/>
    </row>
    <row r="42" spans="1:31" s="16" customFormat="1" ht="9" customHeight="1" thickTop="1" thickBot="1" x14ac:dyDescent="0.3">
      <c r="A42" s="140" t="s">
        <v>351</v>
      </c>
      <c r="B42" s="141" t="s">
        <v>7</v>
      </c>
      <c r="C42" s="141"/>
      <c r="D42" s="141" t="s">
        <v>8</v>
      </c>
      <c r="E42" s="141" t="s">
        <v>9</v>
      </c>
      <c r="F42" s="141" t="s">
        <v>10</v>
      </c>
      <c r="G42" s="142" t="s">
        <v>11</v>
      </c>
      <c r="H42" s="142" t="s">
        <v>12</v>
      </c>
      <c r="I42" s="142" t="s">
        <v>16</v>
      </c>
      <c r="J42" s="143" t="s">
        <v>13</v>
      </c>
      <c r="K42" s="143" t="s">
        <v>14</v>
      </c>
      <c r="L42" s="144" t="s">
        <v>355</v>
      </c>
      <c r="M42" s="145" t="s">
        <v>19</v>
      </c>
      <c r="N42" s="145" t="s">
        <v>312</v>
      </c>
      <c r="O42" s="145" t="s">
        <v>313</v>
      </c>
      <c r="P42" s="216" t="s">
        <v>529</v>
      </c>
      <c r="Q42" s="211"/>
      <c r="R42" s="155"/>
      <c r="S42" s="155"/>
      <c r="T42" s="155"/>
      <c r="U42" s="156"/>
      <c r="V42" s="146"/>
      <c r="W42" s="146"/>
      <c r="X42" s="146"/>
      <c r="Y42" s="147"/>
      <c r="Z42" s="179" t="s">
        <v>536</v>
      </c>
      <c r="AA42" s="146" t="s">
        <v>537</v>
      </c>
      <c r="AB42" s="147" t="s">
        <v>538</v>
      </c>
      <c r="AC42" s="178" t="s">
        <v>0</v>
      </c>
      <c r="AD42" s="114" t="s">
        <v>0</v>
      </c>
      <c r="AE42" s="114"/>
    </row>
    <row r="43" spans="1:31" s="15" customFormat="1" ht="15" customHeight="1" thickTop="1" thickBot="1" x14ac:dyDescent="0.25">
      <c r="A43" s="205" t="s">
        <v>549</v>
      </c>
      <c r="B43" s="253" t="s">
        <v>261</v>
      </c>
      <c r="C43" s="264" t="s">
        <v>0</v>
      </c>
      <c r="D43" s="152" t="s">
        <v>532</v>
      </c>
      <c r="E43" s="159" t="s">
        <v>510</v>
      </c>
      <c r="F43" s="159" t="s">
        <v>511</v>
      </c>
      <c r="G43" s="262" t="s">
        <v>0</v>
      </c>
      <c r="H43" s="232" t="s">
        <v>0</v>
      </c>
      <c r="I43" s="234">
        <v>8.8000000000000007</v>
      </c>
      <c r="J43" s="234">
        <v>1.1000000000000001</v>
      </c>
      <c r="K43" s="260">
        <f>IF(I43=" "," ",(I43+$H$6-J43))</f>
        <v>8.5000000000000018</v>
      </c>
      <c r="L43" s="271" t="s">
        <v>306</v>
      </c>
      <c r="M43" s="222">
        <v>2016</v>
      </c>
      <c r="N43" s="241" t="str">
        <f>IF(Z43=1,"VERIFIED",IF(AA43=1,"CHECKED",IF(R43=1,"CHECK",IF(T43=1,"VERIFY",IF(U43=1,"NEED APP","NOT SCHED")))))</f>
        <v>NOT SCHED</v>
      </c>
      <c r="O43" s="90" t="s">
        <v>314</v>
      </c>
      <c r="P43" s="243" t="s">
        <v>319</v>
      </c>
      <c r="Q43" s="208">
        <f>IF(A44=" "," ",1)</f>
        <v>1</v>
      </c>
      <c r="R43" s="112" t="s">
        <v>0</v>
      </c>
      <c r="S43" s="51">
        <v>1</v>
      </c>
      <c r="T43" s="95" t="s">
        <v>0</v>
      </c>
      <c r="U43" s="200" t="s">
        <v>0</v>
      </c>
      <c r="V43" s="201" t="s">
        <v>0</v>
      </c>
      <c r="W43" s="202" t="s">
        <v>0</v>
      </c>
      <c r="X43" s="203" t="s">
        <v>0</v>
      </c>
      <c r="Y43" s="204" t="s">
        <v>0</v>
      </c>
      <c r="Z43" s="115" t="s">
        <v>0</v>
      </c>
      <c r="AA43" s="112" t="s">
        <v>0</v>
      </c>
      <c r="AB43" s="116" t="s">
        <v>0</v>
      </c>
      <c r="AC43" s="178" t="s">
        <v>0</v>
      </c>
      <c r="AD43" s="114" t="s">
        <v>0</v>
      </c>
      <c r="AE43" s="114"/>
    </row>
    <row r="44" spans="1:31" s="15" customFormat="1" ht="15" customHeight="1" thickTop="1" thickBot="1" x14ac:dyDescent="0.25">
      <c r="A44" s="217" t="s">
        <v>259</v>
      </c>
      <c r="B44" s="254"/>
      <c r="C44" s="264"/>
      <c r="D44" s="152" t="s">
        <v>316</v>
      </c>
      <c r="E44" s="110" t="s">
        <v>510</v>
      </c>
      <c r="F44" s="110" t="s">
        <v>511</v>
      </c>
      <c r="G44" s="263"/>
      <c r="H44" s="233"/>
      <c r="I44" s="235"/>
      <c r="J44" s="277"/>
      <c r="K44" s="261"/>
      <c r="L44" s="272"/>
      <c r="M44" s="223">
        <v>42783</v>
      </c>
      <c r="N44" s="242"/>
      <c r="O44" s="91" t="s">
        <v>315</v>
      </c>
      <c r="P44" s="244"/>
      <c r="Q44" s="484" t="s">
        <v>597</v>
      </c>
      <c r="R44" s="485"/>
      <c r="S44" s="485"/>
      <c r="T44" s="485"/>
      <c r="U44" s="485"/>
      <c r="V44" s="485"/>
      <c r="W44" s="485"/>
      <c r="X44" s="485"/>
      <c r="Y44" s="486"/>
      <c r="Z44" s="493" t="s">
        <v>598</v>
      </c>
      <c r="AA44" s="494"/>
      <c r="AB44" s="495"/>
      <c r="AC44" s="178" t="s">
        <v>0</v>
      </c>
      <c r="AD44" s="114" t="s">
        <v>0</v>
      </c>
      <c r="AE44" s="114"/>
    </row>
    <row r="45" spans="1:31" s="17" customFormat="1" ht="9" customHeight="1" thickTop="1" thickBot="1" x14ac:dyDescent="0.3">
      <c r="A45" s="218" t="s">
        <v>260</v>
      </c>
      <c r="B45" s="254"/>
      <c r="C45" s="264"/>
      <c r="D45" s="151" t="s">
        <v>531</v>
      </c>
      <c r="E45" s="227" t="s">
        <v>486</v>
      </c>
      <c r="F45" s="227" t="s">
        <v>487</v>
      </c>
      <c r="G45" s="153" t="s">
        <v>15</v>
      </c>
      <c r="H45" s="154" t="s">
        <v>534</v>
      </c>
      <c r="I45" s="154" t="s">
        <v>18</v>
      </c>
      <c r="J45" s="154" t="s">
        <v>17</v>
      </c>
      <c r="K45" s="154" t="s">
        <v>4</v>
      </c>
      <c r="L45" s="153" t="s">
        <v>535</v>
      </c>
      <c r="M45" s="475" t="s">
        <v>570</v>
      </c>
      <c r="N45" s="476"/>
      <c r="O45" s="476"/>
      <c r="P45" s="477"/>
      <c r="Q45" s="487"/>
      <c r="R45" s="488"/>
      <c r="S45" s="488"/>
      <c r="T45" s="488"/>
      <c r="U45" s="488"/>
      <c r="V45" s="488"/>
      <c r="W45" s="488"/>
      <c r="X45" s="488"/>
      <c r="Y45" s="489"/>
      <c r="Z45" s="496"/>
      <c r="AA45" s="494"/>
      <c r="AB45" s="495"/>
      <c r="AC45" s="178" t="s">
        <v>0</v>
      </c>
      <c r="AD45" s="114" t="s">
        <v>0</v>
      </c>
      <c r="AE45" s="114"/>
    </row>
    <row r="46" spans="1:31" s="15" customFormat="1" ht="15" customHeight="1" thickBot="1" x14ac:dyDescent="0.3">
      <c r="A46" s="18">
        <f>A39+1</f>
        <v>6</v>
      </c>
      <c r="B46" s="254"/>
      <c r="C46" s="264"/>
      <c r="D46" s="152" t="s">
        <v>533</v>
      </c>
      <c r="E46" s="281" t="s">
        <v>21</v>
      </c>
      <c r="F46" s="282"/>
      <c r="G46" s="256" t="s">
        <v>0</v>
      </c>
      <c r="H46" s="236" t="s">
        <v>0</v>
      </c>
      <c r="I46" s="232" t="s">
        <v>0</v>
      </c>
      <c r="J46" s="274" t="s">
        <v>305</v>
      </c>
      <c r="K46" s="230" t="str">
        <f>IF(S43=1,"Photo Needed",IF(S43=2,"24/7",IF(S43=3,"Has Photo","")))</f>
        <v>Photo Needed</v>
      </c>
      <c r="L46" s="276" t="s">
        <v>398</v>
      </c>
      <c r="M46" s="478"/>
      <c r="N46" s="479"/>
      <c r="O46" s="479"/>
      <c r="P46" s="480"/>
      <c r="Q46" s="487"/>
      <c r="R46" s="488"/>
      <c r="S46" s="488"/>
      <c r="T46" s="488"/>
      <c r="U46" s="488"/>
      <c r="V46" s="488"/>
      <c r="W46" s="488"/>
      <c r="X46" s="488"/>
      <c r="Y46" s="489"/>
      <c r="Z46" s="496"/>
      <c r="AA46" s="494"/>
      <c r="AB46" s="495"/>
      <c r="AC46" s="178" t="s">
        <v>0</v>
      </c>
      <c r="AD46" s="114" t="s">
        <v>0</v>
      </c>
      <c r="AE46" s="114"/>
    </row>
    <row r="47" spans="1:31" s="15" customFormat="1" ht="15" customHeight="1" thickTop="1" thickBot="1" x14ac:dyDescent="0.3">
      <c r="A47" s="219" t="str">
        <f>IF(Z43=1,"VERIFIED",IF(AA43=1,"CHECKED",IF(R43=1,"CHECK",IF(T43=1,"VERIFY",IF(U43=1,"NEED APP","NOT SCHED")))))</f>
        <v>NOT SCHED</v>
      </c>
      <c r="B47" s="255"/>
      <c r="C47" s="265"/>
      <c r="D47" s="152" t="s">
        <v>317</v>
      </c>
      <c r="E47" s="133" t="s">
        <v>0</v>
      </c>
      <c r="F47" s="133" t="s">
        <v>0</v>
      </c>
      <c r="G47" s="257"/>
      <c r="H47" s="237"/>
      <c r="I47" s="273"/>
      <c r="J47" s="275"/>
      <c r="K47" s="231"/>
      <c r="L47" s="270"/>
      <c r="M47" s="481"/>
      <c r="N47" s="482"/>
      <c r="O47" s="482"/>
      <c r="P47" s="483"/>
      <c r="Q47" s="490"/>
      <c r="R47" s="491"/>
      <c r="S47" s="491"/>
      <c r="T47" s="491"/>
      <c r="U47" s="491"/>
      <c r="V47" s="491"/>
      <c r="W47" s="491"/>
      <c r="X47" s="491"/>
      <c r="Y47" s="492"/>
      <c r="Z47" s="497"/>
      <c r="AA47" s="498"/>
      <c r="AB47" s="499"/>
      <c r="AC47" s="178" t="s">
        <v>0</v>
      </c>
      <c r="AD47" s="114" t="s">
        <v>0</v>
      </c>
      <c r="AE47" s="114"/>
    </row>
    <row r="48" spans="1:31" s="15" customFormat="1" ht="60.75" customHeight="1" thickTop="1" thickBot="1" x14ac:dyDescent="0.3">
      <c r="A48" s="247" t="s">
        <v>599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9"/>
      <c r="Q48" s="343" t="str">
        <f>$L$2</f>
        <v>BE-2 Cotuit Bay/ Seapuit River</v>
      </c>
      <c r="R48" s="344"/>
      <c r="S48" s="344"/>
      <c r="T48" s="344"/>
      <c r="U48" s="344"/>
      <c r="V48" s="344"/>
      <c r="W48" s="344"/>
      <c r="X48" s="344"/>
      <c r="Y48" s="345"/>
      <c r="Z48" s="168"/>
      <c r="AA48" s="169"/>
      <c r="AB48" s="170"/>
      <c r="AC48" s="178" t="s">
        <v>0</v>
      </c>
      <c r="AD48" s="114" t="s">
        <v>0</v>
      </c>
      <c r="AE48" s="114"/>
    </row>
    <row r="49" spans="1:31" s="16" customFormat="1" ht="9" customHeight="1" thickTop="1" thickBot="1" x14ac:dyDescent="0.3">
      <c r="A49" s="140" t="s">
        <v>351</v>
      </c>
      <c r="B49" s="141" t="s">
        <v>7</v>
      </c>
      <c r="C49" s="141"/>
      <c r="D49" s="141" t="s">
        <v>8</v>
      </c>
      <c r="E49" s="141" t="s">
        <v>9</v>
      </c>
      <c r="F49" s="141" t="s">
        <v>10</v>
      </c>
      <c r="G49" s="142" t="s">
        <v>11</v>
      </c>
      <c r="H49" s="142" t="s">
        <v>12</v>
      </c>
      <c r="I49" s="142" t="s">
        <v>16</v>
      </c>
      <c r="J49" s="143" t="s">
        <v>13</v>
      </c>
      <c r="K49" s="143" t="s">
        <v>14</v>
      </c>
      <c r="L49" s="144" t="s">
        <v>355</v>
      </c>
      <c r="M49" s="145" t="s">
        <v>19</v>
      </c>
      <c r="N49" s="145" t="s">
        <v>312</v>
      </c>
      <c r="O49" s="145" t="s">
        <v>313</v>
      </c>
      <c r="P49" s="216" t="s">
        <v>529</v>
      </c>
      <c r="Q49" s="211"/>
      <c r="R49" s="155"/>
      <c r="S49" s="155"/>
      <c r="T49" s="155"/>
      <c r="U49" s="156"/>
      <c r="V49" s="146"/>
      <c r="W49" s="146"/>
      <c r="X49" s="146"/>
      <c r="Y49" s="147"/>
      <c r="Z49" s="179" t="s">
        <v>536</v>
      </c>
      <c r="AA49" s="146" t="s">
        <v>537</v>
      </c>
      <c r="AB49" s="147" t="s">
        <v>538</v>
      </c>
      <c r="AC49" s="178" t="s">
        <v>0</v>
      </c>
      <c r="AD49" s="114" t="s">
        <v>0</v>
      </c>
      <c r="AE49" s="114"/>
    </row>
    <row r="50" spans="1:31" s="15" customFormat="1" ht="15" customHeight="1" thickTop="1" thickBot="1" x14ac:dyDescent="0.25">
      <c r="A50" s="205" t="s">
        <v>549</v>
      </c>
      <c r="B50" s="298" t="s">
        <v>257</v>
      </c>
      <c r="C50" s="264" t="s">
        <v>0</v>
      </c>
      <c r="D50" s="152" t="s">
        <v>532</v>
      </c>
      <c r="E50" s="159" t="s">
        <v>374</v>
      </c>
      <c r="F50" s="159" t="s">
        <v>375</v>
      </c>
      <c r="G50" s="262" t="s">
        <v>0</v>
      </c>
      <c r="H50" s="232" t="s">
        <v>0</v>
      </c>
      <c r="I50" s="234">
        <v>9</v>
      </c>
      <c r="J50" s="234">
        <v>1.2</v>
      </c>
      <c r="K50" s="260">
        <f>IF(I50=" "," ",(I50+$H$6-J50))</f>
        <v>8.6000000000000014</v>
      </c>
      <c r="L50" s="271" t="s">
        <v>306</v>
      </c>
      <c r="M50" s="222">
        <v>2016</v>
      </c>
      <c r="N50" s="241" t="str">
        <f>IF(Z50=1,"VERIFIED",IF(AA50=1,"CHECKED",IF(R50=1,"CHECK",IF(T50=1,"VERIFY",IF(U50=1,"NEED APP","NOT SCHED")))))</f>
        <v>NOT SCHED</v>
      </c>
      <c r="O50" s="90" t="s">
        <v>314</v>
      </c>
      <c r="P50" s="243" t="s">
        <v>318</v>
      </c>
      <c r="Q50" s="208">
        <f>IF(A51=" "," ",1)</f>
        <v>1</v>
      </c>
      <c r="R50" s="112" t="s">
        <v>0</v>
      </c>
      <c r="S50" s="51">
        <v>1</v>
      </c>
      <c r="T50" s="95" t="s">
        <v>0</v>
      </c>
      <c r="U50" s="200" t="s">
        <v>0</v>
      </c>
      <c r="V50" s="201" t="s">
        <v>0</v>
      </c>
      <c r="W50" s="202" t="s">
        <v>0</v>
      </c>
      <c r="X50" s="203" t="s">
        <v>0</v>
      </c>
      <c r="Y50" s="204" t="s">
        <v>0</v>
      </c>
      <c r="Z50" s="115" t="s">
        <v>0</v>
      </c>
      <c r="AA50" s="112" t="s">
        <v>0</v>
      </c>
      <c r="AB50" s="116" t="s">
        <v>0</v>
      </c>
      <c r="AC50" s="178" t="s">
        <v>0</v>
      </c>
      <c r="AD50" s="114" t="s">
        <v>0</v>
      </c>
      <c r="AE50" s="114"/>
    </row>
    <row r="51" spans="1:31" s="15" customFormat="1" ht="15" customHeight="1" thickTop="1" thickBot="1" x14ac:dyDescent="0.25">
      <c r="A51" s="217" t="s">
        <v>255</v>
      </c>
      <c r="B51" s="299"/>
      <c r="C51" s="264"/>
      <c r="D51" s="152" t="s">
        <v>316</v>
      </c>
      <c r="E51" s="110" t="s">
        <v>374</v>
      </c>
      <c r="F51" s="110" t="s">
        <v>375</v>
      </c>
      <c r="G51" s="263"/>
      <c r="H51" s="233"/>
      <c r="I51" s="235"/>
      <c r="J51" s="277"/>
      <c r="K51" s="261"/>
      <c r="L51" s="272"/>
      <c r="M51" s="223">
        <v>42783</v>
      </c>
      <c r="N51" s="242"/>
      <c r="O51" s="91" t="s">
        <v>315</v>
      </c>
      <c r="P51" s="244"/>
      <c r="Q51" s="484" t="s">
        <v>597</v>
      </c>
      <c r="R51" s="485"/>
      <c r="S51" s="485"/>
      <c r="T51" s="485"/>
      <c r="U51" s="485"/>
      <c r="V51" s="485"/>
      <c r="W51" s="485"/>
      <c r="X51" s="485"/>
      <c r="Y51" s="486"/>
      <c r="Z51" s="493" t="s">
        <v>598</v>
      </c>
      <c r="AA51" s="494"/>
      <c r="AB51" s="495"/>
      <c r="AC51" s="178" t="s">
        <v>0</v>
      </c>
      <c r="AD51" s="114" t="s">
        <v>0</v>
      </c>
      <c r="AE51" s="114"/>
    </row>
    <row r="52" spans="1:31" s="17" customFormat="1" ht="9" customHeight="1" thickTop="1" thickBot="1" x14ac:dyDescent="0.3">
      <c r="A52" s="218" t="s">
        <v>256</v>
      </c>
      <c r="B52" s="299"/>
      <c r="C52" s="264"/>
      <c r="D52" s="151" t="s">
        <v>531</v>
      </c>
      <c r="E52" s="129" t="s">
        <v>484</v>
      </c>
      <c r="F52" s="129" t="s">
        <v>485</v>
      </c>
      <c r="G52" s="153" t="s">
        <v>15</v>
      </c>
      <c r="H52" s="154" t="s">
        <v>534</v>
      </c>
      <c r="I52" s="154" t="s">
        <v>18</v>
      </c>
      <c r="J52" s="154" t="s">
        <v>17</v>
      </c>
      <c r="K52" s="154" t="s">
        <v>4</v>
      </c>
      <c r="L52" s="153" t="s">
        <v>535</v>
      </c>
      <c r="M52" s="475" t="s">
        <v>571</v>
      </c>
      <c r="N52" s="476"/>
      <c r="O52" s="476"/>
      <c r="P52" s="477"/>
      <c r="Q52" s="487"/>
      <c r="R52" s="488"/>
      <c r="S52" s="488"/>
      <c r="T52" s="488"/>
      <c r="U52" s="488"/>
      <c r="V52" s="488"/>
      <c r="W52" s="488"/>
      <c r="X52" s="488"/>
      <c r="Y52" s="489"/>
      <c r="Z52" s="496"/>
      <c r="AA52" s="494"/>
      <c r="AB52" s="495"/>
      <c r="AC52" s="178" t="s">
        <v>0</v>
      </c>
      <c r="AD52" s="114" t="s">
        <v>0</v>
      </c>
      <c r="AE52" s="114"/>
    </row>
    <row r="53" spans="1:31" s="15" customFormat="1" ht="15" customHeight="1" thickBot="1" x14ac:dyDescent="0.3">
      <c r="A53" s="18">
        <f>A46+1</f>
        <v>7</v>
      </c>
      <c r="B53" s="299"/>
      <c r="C53" s="264"/>
      <c r="D53" s="152" t="s">
        <v>533</v>
      </c>
      <c r="E53" s="281" t="s">
        <v>21</v>
      </c>
      <c r="F53" s="282"/>
      <c r="G53" s="256" t="s">
        <v>0</v>
      </c>
      <c r="H53" s="236" t="s">
        <v>0</v>
      </c>
      <c r="I53" s="232" t="s">
        <v>0</v>
      </c>
      <c r="J53" s="274" t="s">
        <v>305</v>
      </c>
      <c r="K53" s="230" t="str">
        <f>IF(S50=1,"Photo Needed",IF(S50=2,"24/7",IF(S50=3,"Has Photo","")))</f>
        <v>Photo Needed</v>
      </c>
      <c r="L53" s="276" t="s">
        <v>398</v>
      </c>
      <c r="M53" s="478"/>
      <c r="N53" s="479"/>
      <c r="O53" s="479"/>
      <c r="P53" s="480"/>
      <c r="Q53" s="487"/>
      <c r="R53" s="488"/>
      <c r="S53" s="488"/>
      <c r="T53" s="488"/>
      <c r="U53" s="488"/>
      <c r="V53" s="488"/>
      <c r="W53" s="488"/>
      <c r="X53" s="488"/>
      <c r="Y53" s="489"/>
      <c r="Z53" s="496"/>
      <c r="AA53" s="494"/>
      <c r="AB53" s="495"/>
      <c r="AC53" s="178" t="s">
        <v>0</v>
      </c>
      <c r="AD53" s="114" t="s">
        <v>0</v>
      </c>
      <c r="AE53" s="114"/>
    </row>
    <row r="54" spans="1:31" s="15" customFormat="1" ht="15" customHeight="1" thickTop="1" thickBot="1" x14ac:dyDescent="0.3">
      <c r="A54" s="219" t="str">
        <f>IF(Z50=1,"VERIFIED",IF(AA50=1,"CHECKED",IF(R50=1,"CHECK",IF(T50=1,"VERIFY",IF(U50=1,"NEED APP","NOT SCHED")))))</f>
        <v>NOT SCHED</v>
      </c>
      <c r="B54" s="300"/>
      <c r="C54" s="265"/>
      <c r="D54" s="152" t="s">
        <v>317</v>
      </c>
      <c r="E54" s="133" t="s">
        <v>0</v>
      </c>
      <c r="F54" s="133" t="s">
        <v>0</v>
      </c>
      <c r="G54" s="257"/>
      <c r="H54" s="237"/>
      <c r="I54" s="273"/>
      <c r="J54" s="275"/>
      <c r="K54" s="231"/>
      <c r="L54" s="270"/>
      <c r="M54" s="481"/>
      <c r="N54" s="482"/>
      <c r="O54" s="482"/>
      <c r="P54" s="483"/>
      <c r="Q54" s="490"/>
      <c r="R54" s="491"/>
      <c r="S54" s="491"/>
      <c r="T54" s="491"/>
      <c r="U54" s="491"/>
      <c r="V54" s="491"/>
      <c r="W54" s="491"/>
      <c r="X54" s="491"/>
      <c r="Y54" s="492"/>
      <c r="Z54" s="497"/>
      <c r="AA54" s="498"/>
      <c r="AB54" s="499"/>
      <c r="AC54" s="178" t="s">
        <v>0</v>
      </c>
      <c r="AD54" s="114" t="s">
        <v>0</v>
      </c>
      <c r="AE54" s="114"/>
    </row>
    <row r="55" spans="1:31" s="45" customFormat="1" ht="4.9000000000000004" customHeight="1" thickTop="1" thickBot="1" x14ac:dyDescent="0.3">
      <c r="A55" s="29"/>
      <c r="B55" s="30"/>
      <c r="C55" s="31"/>
      <c r="D55" s="32"/>
      <c r="E55" s="33"/>
      <c r="F55" s="33"/>
      <c r="G55" s="34"/>
      <c r="H55" s="33"/>
      <c r="I55" s="35"/>
      <c r="J55" s="35"/>
      <c r="K55" s="36"/>
      <c r="L55" s="96"/>
      <c r="M55" s="37"/>
      <c r="N55" s="37"/>
      <c r="O55" s="37"/>
      <c r="P55" s="38"/>
      <c r="Q55" s="207"/>
      <c r="R55" s="193"/>
      <c r="S55" s="194"/>
      <c r="T55" s="195"/>
      <c r="U55" s="196"/>
      <c r="V55" s="197"/>
      <c r="W55" s="198"/>
      <c r="X55" s="198"/>
      <c r="Y55" s="199"/>
      <c r="Z55" s="117"/>
      <c r="AA55" s="39"/>
      <c r="AB55" s="118"/>
      <c r="AC55" s="178" t="s">
        <v>0</v>
      </c>
      <c r="AD55" s="114" t="s">
        <v>0</v>
      </c>
      <c r="AE55" s="114"/>
    </row>
    <row r="56" spans="1:31" s="16" customFormat="1" ht="9" customHeight="1" thickTop="1" thickBot="1" x14ac:dyDescent="0.3">
      <c r="A56" s="140" t="s">
        <v>351</v>
      </c>
      <c r="B56" s="141" t="s">
        <v>7</v>
      </c>
      <c r="C56" s="141"/>
      <c r="D56" s="141" t="s">
        <v>8</v>
      </c>
      <c r="E56" s="141" t="s">
        <v>9</v>
      </c>
      <c r="F56" s="141" t="s">
        <v>10</v>
      </c>
      <c r="G56" s="142" t="s">
        <v>11</v>
      </c>
      <c r="H56" s="142" t="s">
        <v>12</v>
      </c>
      <c r="I56" s="142" t="s">
        <v>16</v>
      </c>
      <c r="J56" s="143" t="s">
        <v>13</v>
      </c>
      <c r="K56" s="143" t="s">
        <v>14</v>
      </c>
      <c r="L56" s="144" t="s">
        <v>355</v>
      </c>
      <c r="M56" s="145" t="s">
        <v>19</v>
      </c>
      <c r="N56" s="145" t="s">
        <v>312</v>
      </c>
      <c r="O56" s="145" t="s">
        <v>313</v>
      </c>
      <c r="P56" s="216" t="s">
        <v>529</v>
      </c>
      <c r="Q56" s="211"/>
      <c r="R56" s="155"/>
      <c r="S56" s="155"/>
      <c r="T56" s="155"/>
      <c r="U56" s="156"/>
      <c r="V56" s="146"/>
      <c r="W56" s="146"/>
      <c r="X56" s="146"/>
      <c r="Y56" s="147"/>
      <c r="Z56" s="179" t="s">
        <v>536</v>
      </c>
      <c r="AA56" s="146" t="s">
        <v>537</v>
      </c>
      <c r="AB56" s="147" t="s">
        <v>538</v>
      </c>
      <c r="AC56" s="178" t="s">
        <v>0</v>
      </c>
      <c r="AD56" s="114" t="s">
        <v>0</v>
      </c>
      <c r="AE56" s="114"/>
    </row>
    <row r="57" spans="1:31" s="15" customFormat="1" ht="15" customHeight="1" thickTop="1" thickBot="1" x14ac:dyDescent="0.25">
      <c r="A57" s="205" t="s">
        <v>549</v>
      </c>
      <c r="B57" s="253" t="s">
        <v>252</v>
      </c>
      <c r="C57" s="264" t="s">
        <v>0</v>
      </c>
      <c r="D57" s="152" t="s">
        <v>532</v>
      </c>
      <c r="E57" s="159" t="s">
        <v>376</v>
      </c>
      <c r="F57" s="159" t="s">
        <v>377</v>
      </c>
      <c r="G57" s="262" t="s">
        <v>0</v>
      </c>
      <c r="H57" s="232" t="s">
        <v>0</v>
      </c>
      <c r="I57" s="234">
        <v>9.1</v>
      </c>
      <c r="J57" s="234">
        <v>0.62</v>
      </c>
      <c r="K57" s="260">
        <f>IF(I57=" "," ",(I57+$H$6-J57))</f>
        <v>9.2800000000000011</v>
      </c>
      <c r="L57" s="271" t="s">
        <v>306</v>
      </c>
      <c r="M57" s="222">
        <v>2016</v>
      </c>
      <c r="N57" s="241" t="str">
        <f>IF(Z57=1,"VERIFIED",IF(AA57=1,"CHECKED",IF(R57=1,"CHECK",IF(T57=1,"VERIFY",IF(U57=1,"NEED APP","NOT SCHED")))))</f>
        <v>NOT SCHED</v>
      </c>
      <c r="O57" s="90" t="s">
        <v>314</v>
      </c>
      <c r="P57" s="243" t="s">
        <v>319</v>
      </c>
      <c r="Q57" s="208">
        <f>IF(A58=" "," ",1)</f>
        <v>1</v>
      </c>
      <c r="R57" s="112" t="s">
        <v>0</v>
      </c>
      <c r="S57" s="51">
        <v>1</v>
      </c>
      <c r="T57" s="95" t="s">
        <v>0</v>
      </c>
      <c r="U57" s="200" t="s">
        <v>0</v>
      </c>
      <c r="V57" s="201" t="s">
        <v>0</v>
      </c>
      <c r="W57" s="202" t="s">
        <v>0</v>
      </c>
      <c r="X57" s="203" t="s">
        <v>0</v>
      </c>
      <c r="Y57" s="204" t="s">
        <v>0</v>
      </c>
      <c r="Z57" s="115" t="s">
        <v>0</v>
      </c>
      <c r="AA57" s="112" t="s">
        <v>0</v>
      </c>
      <c r="AB57" s="116" t="s">
        <v>0</v>
      </c>
      <c r="AC57" s="178" t="s">
        <v>0</v>
      </c>
      <c r="AD57" s="114" t="s">
        <v>0</v>
      </c>
      <c r="AE57" s="114"/>
    </row>
    <row r="58" spans="1:31" s="15" customFormat="1" ht="15" customHeight="1" thickTop="1" thickBot="1" x14ac:dyDescent="0.25">
      <c r="A58" s="217" t="s">
        <v>250</v>
      </c>
      <c r="B58" s="254"/>
      <c r="C58" s="264"/>
      <c r="D58" s="152" t="s">
        <v>316</v>
      </c>
      <c r="E58" s="110" t="s">
        <v>376</v>
      </c>
      <c r="F58" s="110" t="s">
        <v>377</v>
      </c>
      <c r="G58" s="263"/>
      <c r="H58" s="233"/>
      <c r="I58" s="235"/>
      <c r="J58" s="277"/>
      <c r="K58" s="261"/>
      <c r="L58" s="272"/>
      <c r="M58" s="223">
        <v>42783</v>
      </c>
      <c r="N58" s="242"/>
      <c r="O58" s="91" t="s">
        <v>315</v>
      </c>
      <c r="P58" s="244"/>
      <c r="Q58" s="484" t="s">
        <v>597</v>
      </c>
      <c r="R58" s="485"/>
      <c r="S58" s="485"/>
      <c r="T58" s="485"/>
      <c r="U58" s="485"/>
      <c r="V58" s="485"/>
      <c r="W58" s="485"/>
      <c r="X58" s="485"/>
      <c r="Y58" s="486"/>
      <c r="Z58" s="493" t="s">
        <v>598</v>
      </c>
      <c r="AA58" s="494"/>
      <c r="AB58" s="495"/>
      <c r="AC58" s="178" t="s">
        <v>0</v>
      </c>
      <c r="AD58" s="114" t="s">
        <v>0</v>
      </c>
      <c r="AE58" s="114"/>
    </row>
    <row r="59" spans="1:31" s="17" customFormat="1" ht="9" customHeight="1" thickTop="1" thickBot="1" x14ac:dyDescent="0.3">
      <c r="A59" s="218" t="s">
        <v>251</v>
      </c>
      <c r="B59" s="254"/>
      <c r="C59" s="264"/>
      <c r="D59" s="151" t="s">
        <v>531</v>
      </c>
      <c r="E59" s="129" t="s">
        <v>482</v>
      </c>
      <c r="F59" s="129" t="s">
        <v>483</v>
      </c>
      <c r="G59" s="153" t="s">
        <v>15</v>
      </c>
      <c r="H59" s="154" t="s">
        <v>534</v>
      </c>
      <c r="I59" s="154" t="s">
        <v>18</v>
      </c>
      <c r="J59" s="154" t="s">
        <v>17</v>
      </c>
      <c r="K59" s="154" t="s">
        <v>4</v>
      </c>
      <c r="L59" s="153" t="s">
        <v>535</v>
      </c>
      <c r="M59" s="475" t="s">
        <v>572</v>
      </c>
      <c r="N59" s="476"/>
      <c r="O59" s="476"/>
      <c r="P59" s="477"/>
      <c r="Q59" s="487"/>
      <c r="R59" s="488"/>
      <c r="S59" s="488"/>
      <c r="T59" s="488"/>
      <c r="U59" s="488"/>
      <c r="V59" s="488"/>
      <c r="W59" s="488"/>
      <c r="X59" s="488"/>
      <c r="Y59" s="489"/>
      <c r="Z59" s="496"/>
      <c r="AA59" s="494"/>
      <c r="AB59" s="495"/>
      <c r="AC59" s="178" t="s">
        <v>0</v>
      </c>
      <c r="AD59" s="114" t="s">
        <v>0</v>
      </c>
      <c r="AE59" s="114"/>
    </row>
    <row r="60" spans="1:31" s="15" customFormat="1" ht="15" customHeight="1" thickBot="1" x14ac:dyDescent="0.3">
      <c r="A60" s="18">
        <v>8</v>
      </c>
      <c r="B60" s="254"/>
      <c r="C60" s="264"/>
      <c r="D60" s="152" t="s">
        <v>533</v>
      </c>
      <c r="E60" s="281" t="s">
        <v>21</v>
      </c>
      <c r="F60" s="282"/>
      <c r="G60" s="256" t="s">
        <v>0</v>
      </c>
      <c r="H60" s="236" t="s">
        <v>0</v>
      </c>
      <c r="I60" s="232" t="s">
        <v>0</v>
      </c>
      <c r="J60" s="274" t="s">
        <v>305</v>
      </c>
      <c r="K60" s="230" t="str">
        <f>IF(S57=1,"Photo Needed",IF(S57=2,"24/7",IF(S57=3,"Has Photo","")))</f>
        <v>Photo Needed</v>
      </c>
      <c r="L60" s="276" t="s">
        <v>398</v>
      </c>
      <c r="M60" s="478"/>
      <c r="N60" s="479"/>
      <c r="O60" s="479"/>
      <c r="P60" s="480"/>
      <c r="Q60" s="487"/>
      <c r="R60" s="488"/>
      <c r="S60" s="488"/>
      <c r="T60" s="488"/>
      <c r="U60" s="488"/>
      <c r="V60" s="488"/>
      <c r="W60" s="488"/>
      <c r="X60" s="488"/>
      <c r="Y60" s="489"/>
      <c r="Z60" s="496"/>
      <c r="AA60" s="494"/>
      <c r="AB60" s="495"/>
      <c r="AC60" s="178" t="s">
        <v>0</v>
      </c>
      <c r="AD60" s="114" t="s">
        <v>0</v>
      </c>
      <c r="AE60" s="114"/>
    </row>
    <row r="61" spans="1:31" s="15" customFormat="1" ht="15" customHeight="1" thickTop="1" thickBot="1" x14ac:dyDescent="0.3">
      <c r="A61" s="219" t="str">
        <f>IF(Z57=1,"VERIFIED",IF(AA57=1,"CHECKED",IF(R57=1,"CHECK",IF(T57=1,"VERIFY",IF(U57=1,"NEED APP","NOT SCHED")))))</f>
        <v>NOT SCHED</v>
      </c>
      <c r="B61" s="255"/>
      <c r="C61" s="265"/>
      <c r="D61" s="152" t="s">
        <v>317</v>
      </c>
      <c r="E61" s="133" t="s">
        <v>0</v>
      </c>
      <c r="F61" s="133" t="s">
        <v>0</v>
      </c>
      <c r="G61" s="257"/>
      <c r="H61" s="237"/>
      <c r="I61" s="273"/>
      <c r="J61" s="275"/>
      <c r="K61" s="231"/>
      <c r="L61" s="270"/>
      <c r="M61" s="481"/>
      <c r="N61" s="482"/>
      <c r="O61" s="482"/>
      <c r="P61" s="483"/>
      <c r="Q61" s="490"/>
      <c r="R61" s="491"/>
      <c r="S61" s="491"/>
      <c r="T61" s="491"/>
      <c r="U61" s="491"/>
      <c r="V61" s="491"/>
      <c r="W61" s="491"/>
      <c r="X61" s="491"/>
      <c r="Y61" s="492"/>
      <c r="Z61" s="497"/>
      <c r="AA61" s="498"/>
      <c r="AB61" s="499"/>
      <c r="AC61" s="178" t="s">
        <v>0</v>
      </c>
      <c r="AD61" s="114" t="s">
        <v>0</v>
      </c>
      <c r="AE61" s="114"/>
    </row>
    <row r="62" spans="1:31" s="45" customFormat="1" ht="4.9000000000000004" customHeight="1" thickTop="1" thickBot="1" x14ac:dyDescent="0.3">
      <c r="A62" s="29"/>
      <c r="B62" s="30"/>
      <c r="C62" s="31"/>
      <c r="D62" s="32"/>
      <c r="E62" s="33"/>
      <c r="F62" s="33"/>
      <c r="G62" s="34"/>
      <c r="H62" s="33"/>
      <c r="I62" s="35"/>
      <c r="J62" s="35"/>
      <c r="K62" s="36"/>
      <c r="L62" s="96"/>
      <c r="M62" s="37"/>
      <c r="N62" s="37"/>
      <c r="O62" s="37"/>
      <c r="P62" s="38"/>
      <c r="Q62" s="207"/>
      <c r="R62" s="193"/>
      <c r="S62" s="194"/>
      <c r="T62" s="195"/>
      <c r="U62" s="196"/>
      <c r="V62" s="197"/>
      <c r="W62" s="198"/>
      <c r="X62" s="198"/>
      <c r="Y62" s="199"/>
      <c r="Z62" s="117"/>
      <c r="AA62" s="39"/>
      <c r="AB62" s="118"/>
      <c r="AC62" s="178" t="s">
        <v>0</v>
      </c>
      <c r="AD62" s="114" t="s">
        <v>0</v>
      </c>
      <c r="AE62" s="114"/>
    </row>
    <row r="63" spans="1:31" s="16" customFormat="1" ht="9" customHeight="1" thickTop="1" thickBot="1" x14ac:dyDescent="0.3">
      <c r="A63" s="140" t="s">
        <v>351</v>
      </c>
      <c r="B63" s="141" t="s">
        <v>7</v>
      </c>
      <c r="C63" s="141"/>
      <c r="D63" s="141" t="s">
        <v>8</v>
      </c>
      <c r="E63" s="141" t="s">
        <v>9</v>
      </c>
      <c r="F63" s="141" t="s">
        <v>10</v>
      </c>
      <c r="G63" s="142" t="s">
        <v>11</v>
      </c>
      <c r="H63" s="142" t="s">
        <v>12</v>
      </c>
      <c r="I63" s="142" t="s">
        <v>16</v>
      </c>
      <c r="J63" s="143" t="s">
        <v>13</v>
      </c>
      <c r="K63" s="143" t="s">
        <v>14</v>
      </c>
      <c r="L63" s="144" t="s">
        <v>355</v>
      </c>
      <c r="M63" s="145" t="s">
        <v>19</v>
      </c>
      <c r="N63" s="145" t="s">
        <v>312</v>
      </c>
      <c r="O63" s="145" t="s">
        <v>313</v>
      </c>
      <c r="P63" s="216" t="s">
        <v>529</v>
      </c>
      <c r="Q63" s="211"/>
      <c r="R63" s="155"/>
      <c r="S63" s="155"/>
      <c r="T63" s="155"/>
      <c r="U63" s="156"/>
      <c r="V63" s="146"/>
      <c r="W63" s="146"/>
      <c r="X63" s="146"/>
      <c r="Y63" s="147"/>
      <c r="Z63" s="179" t="s">
        <v>536</v>
      </c>
      <c r="AA63" s="146" t="s">
        <v>537</v>
      </c>
      <c r="AB63" s="147" t="s">
        <v>538</v>
      </c>
      <c r="AC63" s="178" t="s">
        <v>0</v>
      </c>
      <c r="AD63" s="114" t="s">
        <v>0</v>
      </c>
      <c r="AE63" s="114"/>
    </row>
    <row r="64" spans="1:31" s="15" customFormat="1" ht="15" customHeight="1" thickTop="1" thickBot="1" x14ac:dyDescent="0.25">
      <c r="A64" s="205" t="s">
        <v>549</v>
      </c>
      <c r="B64" s="253" t="s">
        <v>247</v>
      </c>
      <c r="C64" s="264" t="s">
        <v>0</v>
      </c>
      <c r="D64" s="152" t="s">
        <v>532</v>
      </c>
      <c r="E64" s="159" t="s">
        <v>378</v>
      </c>
      <c r="F64" s="159" t="s">
        <v>379</v>
      </c>
      <c r="G64" s="262" t="s">
        <v>0</v>
      </c>
      <c r="H64" s="232" t="s">
        <v>0</v>
      </c>
      <c r="I64" s="234">
        <v>14</v>
      </c>
      <c r="J64" s="234">
        <v>0.71</v>
      </c>
      <c r="K64" s="260">
        <f>IF(I64=" "," ",(I64+$H$6-J64))</f>
        <v>14.09</v>
      </c>
      <c r="L64" s="271" t="s">
        <v>306</v>
      </c>
      <c r="M64" s="222">
        <v>2016</v>
      </c>
      <c r="N64" s="241" t="str">
        <f>IF(Z64=1,"VERIFIED",IF(AA64=1,"CHECKED",IF(R64=1,"CHECK",IF(T64=1,"VERIFY",IF(U64=1,"NEED APP","NOT SCHED")))))</f>
        <v>NOT SCHED</v>
      </c>
      <c r="O64" s="90" t="s">
        <v>314</v>
      </c>
      <c r="P64" s="243" t="s">
        <v>318</v>
      </c>
      <c r="Q64" s="208">
        <f>IF(A65=" "," ",1)</f>
        <v>1</v>
      </c>
      <c r="R64" s="112" t="s">
        <v>0</v>
      </c>
      <c r="S64" s="51">
        <v>1</v>
      </c>
      <c r="T64" s="95" t="s">
        <v>0</v>
      </c>
      <c r="U64" s="200" t="s">
        <v>0</v>
      </c>
      <c r="V64" s="201" t="s">
        <v>0</v>
      </c>
      <c r="W64" s="202" t="s">
        <v>0</v>
      </c>
      <c r="X64" s="203" t="s">
        <v>0</v>
      </c>
      <c r="Y64" s="204" t="s">
        <v>0</v>
      </c>
      <c r="Z64" s="115" t="s">
        <v>0</v>
      </c>
      <c r="AA64" s="112" t="s">
        <v>0</v>
      </c>
      <c r="AB64" s="116" t="s">
        <v>0</v>
      </c>
      <c r="AC64" s="178" t="s">
        <v>0</v>
      </c>
      <c r="AD64" s="114" t="s">
        <v>0</v>
      </c>
      <c r="AE64" s="114"/>
    </row>
    <row r="65" spans="1:31" s="15" customFormat="1" ht="15" customHeight="1" thickTop="1" thickBot="1" x14ac:dyDescent="0.25">
      <c r="A65" s="217" t="s">
        <v>245</v>
      </c>
      <c r="B65" s="254"/>
      <c r="C65" s="264"/>
      <c r="D65" s="152" t="s">
        <v>316</v>
      </c>
      <c r="E65" s="110" t="s">
        <v>378</v>
      </c>
      <c r="F65" s="110" t="s">
        <v>379</v>
      </c>
      <c r="G65" s="263"/>
      <c r="H65" s="233"/>
      <c r="I65" s="235"/>
      <c r="J65" s="277"/>
      <c r="K65" s="261"/>
      <c r="L65" s="272"/>
      <c r="M65" s="223">
        <v>42783</v>
      </c>
      <c r="N65" s="242"/>
      <c r="O65" s="91" t="s">
        <v>315</v>
      </c>
      <c r="P65" s="244"/>
      <c r="Q65" s="484" t="s">
        <v>597</v>
      </c>
      <c r="R65" s="485"/>
      <c r="S65" s="485"/>
      <c r="T65" s="485"/>
      <c r="U65" s="485"/>
      <c r="V65" s="485"/>
      <c r="W65" s="485"/>
      <c r="X65" s="485"/>
      <c r="Y65" s="486"/>
      <c r="Z65" s="493" t="s">
        <v>598</v>
      </c>
      <c r="AA65" s="494"/>
      <c r="AB65" s="495"/>
      <c r="AC65" s="178" t="s">
        <v>0</v>
      </c>
      <c r="AD65" s="114" t="s">
        <v>0</v>
      </c>
      <c r="AE65" s="114"/>
    </row>
    <row r="66" spans="1:31" s="17" customFormat="1" ht="9" customHeight="1" thickTop="1" thickBot="1" x14ac:dyDescent="0.3">
      <c r="A66" s="218" t="s">
        <v>246</v>
      </c>
      <c r="B66" s="254"/>
      <c r="C66" s="264"/>
      <c r="D66" s="151" t="s">
        <v>531</v>
      </c>
      <c r="E66" s="129" t="s">
        <v>480</v>
      </c>
      <c r="F66" s="129" t="s">
        <v>481</v>
      </c>
      <c r="G66" s="153" t="s">
        <v>15</v>
      </c>
      <c r="H66" s="154" t="s">
        <v>534</v>
      </c>
      <c r="I66" s="154" t="s">
        <v>18</v>
      </c>
      <c r="J66" s="154" t="s">
        <v>17</v>
      </c>
      <c r="K66" s="154" t="s">
        <v>4</v>
      </c>
      <c r="L66" s="153" t="s">
        <v>535</v>
      </c>
      <c r="M66" s="475" t="s">
        <v>573</v>
      </c>
      <c r="N66" s="476"/>
      <c r="O66" s="476"/>
      <c r="P66" s="477"/>
      <c r="Q66" s="487"/>
      <c r="R66" s="488"/>
      <c r="S66" s="488"/>
      <c r="T66" s="488"/>
      <c r="U66" s="488"/>
      <c r="V66" s="488"/>
      <c r="W66" s="488"/>
      <c r="X66" s="488"/>
      <c r="Y66" s="489"/>
      <c r="Z66" s="496"/>
      <c r="AA66" s="494"/>
      <c r="AB66" s="495"/>
      <c r="AC66" s="178" t="s">
        <v>0</v>
      </c>
      <c r="AD66" s="114" t="s">
        <v>0</v>
      </c>
      <c r="AE66" s="114"/>
    </row>
    <row r="67" spans="1:31" s="15" customFormat="1" ht="15" customHeight="1" thickBot="1" x14ac:dyDescent="0.3">
      <c r="A67" s="18">
        <f>A60+1</f>
        <v>9</v>
      </c>
      <c r="B67" s="254"/>
      <c r="C67" s="264"/>
      <c r="D67" s="152" t="s">
        <v>533</v>
      </c>
      <c r="E67" s="281" t="s">
        <v>21</v>
      </c>
      <c r="F67" s="282"/>
      <c r="G67" s="256" t="s">
        <v>0</v>
      </c>
      <c r="H67" s="236" t="s">
        <v>0</v>
      </c>
      <c r="I67" s="232" t="s">
        <v>0</v>
      </c>
      <c r="J67" s="274" t="s">
        <v>305</v>
      </c>
      <c r="K67" s="230" t="str">
        <f>IF(S64=1,"Photo Needed",IF(S64=2,"24/7",IF(S64=3,"Has Photo","")))</f>
        <v>Photo Needed</v>
      </c>
      <c r="L67" s="276" t="s">
        <v>398</v>
      </c>
      <c r="M67" s="478"/>
      <c r="N67" s="479"/>
      <c r="O67" s="479"/>
      <c r="P67" s="480"/>
      <c r="Q67" s="487"/>
      <c r="R67" s="488"/>
      <c r="S67" s="488"/>
      <c r="T67" s="488"/>
      <c r="U67" s="488"/>
      <c r="V67" s="488"/>
      <c r="W67" s="488"/>
      <c r="X67" s="488"/>
      <c r="Y67" s="489"/>
      <c r="Z67" s="496"/>
      <c r="AA67" s="494"/>
      <c r="AB67" s="495"/>
      <c r="AC67" s="178" t="s">
        <v>0</v>
      </c>
      <c r="AD67" s="114" t="s">
        <v>0</v>
      </c>
      <c r="AE67" s="114"/>
    </row>
    <row r="68" spans="1:31" s="15" customFormat="1" ht="15" customHeight="1" thickTop="1" thickBot="1" x14ac:dyDescent="0.3">
      <c r="A68" s="219" t="str">
        <f>IF(Z64=1,"VERIFIED",IF(AA64=1,"CHECKED",IF(R64=1,"CHECK",IF(T64=1,"VERIFY",IF(U64=1,"NEED APP","NOT SCHED")))))</f>
        <v>NOT SCHED</v>
      </c>
      <c r="B68" s="255"/>
      <c r="C68" s="265"/>
      <c r="D68" s="152" t="s">
        <v>317</v>
      </c>
      <c r="E68" s="133" t="s">
        <v>0</v>
      </c>
      <c r="F68" s="133" t="s">
        <v>0</v>
      </c>
      <c r="G68" s="257"/>
      <c r="H68" s="237"/>
      <c r="I68" s="273"/>
      <c r="J68" s="275"/>
      <c r="K68" s="231"/>
      <c r="L68" s="270"/>
      <c r="M68" s="481"/>
      <c r="N68" s="482"/>
      <c r="O68" s="482"/>
      <c r="P68" s="483"/>
      <c r="Q68" s="490"/>
      <c r="R68" s="491"/>
      <c r="S68" s="491"/>
      <c r="T68" s="491"/>
      <c r="U68" s="491"/>
      <c r="V68" s="491"/>
      <c r="W68" s="491"/>
      <c r="X68" s="491"/>
      <c r="Y68" s="492"/>
      <c r="Z68" s="497"/>
      <c r="AA68" s="498"/>
      <c r="AB68" s="499"/>
      <c r="AC68" s="178" t="s">
        <v>0</v>
      </c>
      <c r="AD68" s="114" t="s">
        <v>0</v>
      </c>
      <c r="AE68" s="114"/>
    </row>
    <row r="69" spans="1:31" s="45" customFormat="1" ht="4.9000000000000004" customHeight="1" thickTop="1" thickBot="1" x14ac:dyDescent="0.3">
      <c r="A69" s="29"/>
      <c r="B69" s="30"/>
      <c r="C69" s="31"/>
      <c r="D69" s="32"/>
      <c r="E69" s="33"/>
      <c r="F69" s="33"/>
      <c r="G69" s="34"/>
      <c r="H69" s="33"/>
      <c r="I69" s="35"/>
      <c r="J69" s="35"/>
      <c r="K69" s="36"/>
      <c r="L69" s="96"/>
      <c r="M69" s="37"/>
      <c r="N69" s="37"/>
      <c r="O69" s="37"/>
      <c r="P69" s="38"/>
      <c r="Q69" s="207"/>
      <c r="R69" s="193"/>
      <c r="S69" s="194"/>
      <c r="T69" s="195"/>
      <c r="U69" s="196"/>
      <c r="V69" s="197"/>
      <c r="W69" s="198"/>
      <c r="X69" s="198"/>
      <c r="Y69" s="199"/>
      <c r="Z69" s="117"/>
      <c r="AA69" s="39"/>
      <c r="AB69" s="118"/>
      <c r="AC69" s="178" t="s">
        <v>0</v>
      </c>
      <c r="AD69" s="114" t="s">
        <v>0</v>
      </c>
      <c r="AE69" s="114"/>
    </row>
    <row r="70" spans="1:31" s="16" customFormat="1" ht="9" customHeight="1" thickTop="1" thickBot="1" x14ac:dyDescent="0.3">
      <c r="A70" s="140" t="s">
        <v>351</v>
      </c>
      <c r="B70" s="141" t="s">
        <v>7</v>
      </c>
      <c r="C70" s="141"/>
      <c r="D70" s="141" t="s">
        <v>8</v>
      </c>
      <c r="E70" s="141" t="s">
        <v>9</v>
      </c>
      <c r="F70" s="141" t="s">
        <v>10</v>
      </c>
      <c r="G70" s="142" t="s">
        <v>11</v>
      </c>
      <c r="H70" s="142" t="s">
        <v>12</v>
      </c>
      <c r="I70" s="142" t="s">
        <v>16</v>
      </c>
      <c r="J70" s="143" t="s">
        <v>13</v>
      </c>
      <c r="K70" s="143" t="s">
        <v>14</v>
      </c>
      <c r="L70" s="144" t="s">
        <v>355</v>
      </c>
      <c r="M70" s="145" t="s">
        <v>19</v>
      </c>
      <c r="N70" s="145" t="s">
        <v>312</v>
      </c>
      <c r="O70" s="145" t="s">
        <v>313</v>
      </c>
      <c r="P70" s="216" t="s">
        <v>529</v>
      </c>
      <c r="Q70" s="211"/>
      <c r="R70" s="155"/>
      <c r="S70" s="155"/>
      <c r="T70" s="155"/>
      <c r="U70" s="156"/>
      <c r="V70" s="146"/>
      <c r="W70" s="146"/>
      <c r="X70" s="146"/>
      <c r="Y70" s="147"/>
      <c r="Z70" s="179" t="s">
        <v>536</v>
      </c>
      <c r="AA70" s="146" t="s">
        <v>537</v>
      </c>
      <c r="AB70" s="147" t="s">
        <v>538</v>
      </c>
      <c r="AC70" s="178" t="s">
        <v>0</v>
      </c>
      <c r="AD70" s="114" t="s">
        <v>0</v>
      </c>
      <c r="AE70" s="114"/>
    </row>
    <row r="71" spans="1:31" s="15" customFormat="1" ht="15" customHeight="1" thickTop="1" thickBot="1" x14ac:dyDescent="0.25">
      <c r="A71" s="205" t="s">
        <v>549</v>
      </c>
      <c r="B71" s="253" t="s">
        <v>285</v>
      </c>
      <c r="C71" s="264" t="s">
        <v>0</v>
      </c>
      <c r="D71" s="152" t="s">
        <v>532</v>
      </c>
      <c r="E71" s="159" t="s">
        <v>380</v>
      </c>
      <c r="F71" s="159" t="s">
        <v>512</v>
      </c>
      <c r="G71" s="262" t="s">
        <v>0</v>
      </c>
      <c r="H71" s="232" t="s">
        <v>0</v>
      </c>
      <c r="I71" s="364">
        <v>15</v>
      </c>
      <c r="J71" s="364">
        <v>0.56000000000000005</v>
      </c>
      <c r="K71" s="260">
        <f>IF(I71=" "," ",(I71+$H$6-J71))</f>
        <v>15.24</v>
      </c>
      <c r="L71" s="271" t="s">
        <v>306</v>
      </c>
      <c r="M71" s="222">
        <v>2016</v>
      </c>
      <c r="N71" s="241" t="str">
        <f>IF(Z71=1,"VERIFIED",IF(AA71=1,"CHECKED",IF(R71=1,"CHECK",IF(T71=1,"VERIFY",IF(U71=1,"NEED APP","NOT SCHED")))))</f>
        <v>NOT SCHED</v>
      </c>
      <c r="O71" s="90" t="s">
        <v>314</v>
      </c>
      <c r="P71" s="243" t="s">
        <v>319</v>
      </c>
      <c r="Q71" s="208">
        <f>IF(A72=" "," ",1)</f>
        <v>1</v>
      </c>
      <c r="R71" s="112" t="s">
        <v>0</v>
      </c>
      <c r="S71" s="51">
        <v>1</v>
      </c>
      <c r="T71" s="95" t="s">
        <v>0</v>
      </c>
      <c r="U71" s="200" t="s">
        <v>0</v>
      </c>
      <c r="V71" s="201" t="s">
        <v>0</v>
      </c>
      <c r="W71" s="202" t="s">
        <v>0</v>
      </c>
      <c r="X71" s="203" t="s">
        <v>0</v>
      </c>
      <c r="Y71" s="204" t="s">
        <v>0</v>
      </c>
      <c r="Z71" s="115" t="s">
        <v>0</v>
      </c>
      <c r="AA71" s="112" t="s">
        <v>0</v>
      </c>
      <c r="AB71" s="116" t="s">
        <v>0</v>
      </c>
      <c r="AC71" s="178" t="s">
        <v>0</v>
      </c>
      <c r="AD71" s="114" t="s">
        <v>0</v>
      </c>
      <c r="AE71" s="114"/>
    </row>
    <row r="72" spans="1:31" s="15" customFormat="1" ht="15" customHeight="1" thickTop="1" thickBot="1" x14ac:dyDescent="0.25">
      <c r="A72" s="217" t="s">
        <v>283</v>
      </c>
      <c r="B72" s="254"/>
      <c r="C72" s="264"/>
      <c r="D72" s="152" t="s">
        <v>316</v>
      </c>
      <c r="E72" s="110" t="s">
        <v>380</v>
      </c>
      <c r="F72" s="110" t="s">
        <v>512</v>
      </c>
      <c r="G72" s="263"/>
      <c r="H72" s="233"/>
      <c r="I72" s="365"/>
      <c r="J72" s="366"/>
      <c r="K72" s="261"/>
      <c r="L72" s="272"/>
      <c r="M72" s="223">
        <v>42783</v>
      </c>
      <c r="N72" s="242"/>
      <c r="O72" s="91" t="s">
        <v>315</v>
      </c>
      <c r="P72" s="244"/>
      <c r="Q72" s="484" t="s">
        <v>597</v>
      </c>
      <c r="R72" s="485"/>
      <c r="S72" s="485"/>
      <c r="T72" s="485"/>
      <c r="U72" s="485"/>
      <c r="V72" s="485"/>
      <c r="W72" s="485"/>
      <c r="X72" s="485"/>
      <c r="Y72" s="486"/>
      <c r="Z72" s="493" t="s">
        <v>598</v>
      </c>
      <c r="AA72" s="494"/>
      <c r="AB72" s="495"/>
      <c r="AC72" s="178" t="s">
        <v>0</v>
      </c>
      <c r="AD72" s="114" t="s">
        <v>0</v>
      </c>
      <c r="AE72" s="114"/>
    </row>
    <row r="73" spans="1:31" s="17" customFormat="1" ht="9" customHeight="1" thickTop="1" thickBot="1" x14ac:dyDescent="0.3">
      <c r="A73" s="218" t="s">
        <v>284</v>
      </c>
      <c r="B73" s="254"/>
      <c r="C73" s="264"/>
      <c r="D73" s="151" t="s">
        <v>531</v>
      </c>
      <c r="E73" s="129" t="s">
        <v>478</v>
      </c>
      <c r="F73" s="129" t="s">
        <v>479</v>
      </c>
      <c r="G73" s="153" t="s">
        <v>15</v>
      </c>
      <c r="H73" s="154" t="s">
        <v>534</v>
      </c>
      <c r="I73" s="154" t="s">
        <v>18</v>
      </c>
      <c r="J73" s="154" t="s">
        <v>17</v>
      </c>
      <c r="K73" s="154" t="s">
        <v>4</v>
      </c>
      <c r="L73" s="153" t="s">
        <v>535</v>
      </c>
      <c r="M73" s="475" t="s">
        <v>574</v>
      </c>
      <c r="N73" s="476"/>
      <c r="O73" s="476"/>
      <c r="P73" s="477"/>
      <c r="Q73" s="487"/>
      <c r="R73" s="488"/>
      <c r="S73" s="488"/>
      <c r="T73" s="488"/>
      <c r="U73" s="488"/>
      <c r="V73" s="488"/>
      <c r="W73" s="488"/>
      <c r="X73" s="488"/>
      <c r="Y73" s="489"/>
      <c r="Z73" s="496"/>
      <c r="AA73" s="494"/>
      <c r="AB73" s="495"/>
      <c r="AC73" s="178" t="s">
        <v>0</v>
      </c>
      <c r="AD73" s="114" t="s">
        <v>0</v>
      </c>
      <c r="AE73" s="114"/>
    </row>
    <row r="74" spans="1:31" s="15" customFormat="1" ht="15" customHeight="1" thickBot="1" x14ac:dyDescent="0.3">
      <c r="A74" s="18">
        <f>A67+1</f>
        <v>10</v>
      </c>
      <c r="B74" s="254"/>
      <c r="C74" s="264"/>
      <c r="D74" s="152" t="s">
        <v>533</v>
      </c>
      <c r="E74" s="281" t="s">
        <v>21</v>
      </c>
      <c r="F74" s="282"/>
      <c r="G74" s="256" t="s">
        <v>0</v>
      </c>
      <c r="H74" s="236" t="s">
        <v>0</v>
      </c>
      <c r="I74" s="232" t="s">
        <v>0</v>
      </c>
      <c r="J74" s="274" t="s">
        <v>305</v>
      </c>
      <c r="K74" s="230" t="str">
        <f>IF(S71=1,"Photo Needed",IF(S71=2,"24/7",IF(S71=3,"Has Photo","")))</f>
        <v>Photo Needed</v>
      </c>
      <c r="L74" s="276" t="s">
        <v>398</v>
      </c>
      <c r="M74" s="478"/>
      <c r="N74" s="479"/>
      <c r="O74" s="479"/>
      <c r="P74" s="480"/>
      <c r="Q74" s="487"/>
      <c r="R74" s="488"/>
      <c r="S74" s="488"/>
      <c r="T74" s="488"/>
      <c r="U74" s="488"/>
      <c r="V74" s="488"/>
      <c r="W74" s="488"/>
      <c r="X74" s="488"/>
      <c r="Y74" s="489"/>
      <c r="Z74" s="496"/>
      <c r="AA74" s="494"/>
      <c r="AB74" s="495"/>
      <c r="AC74" s="178" t="s">
        <v>0</v>
      </c>
      <c r="AD74" s="114" t="s">
        <v>0</v>
      </c>
      <c r="AE74" s="114"/>
    </row>
    <row r="75" spans="1:31" s="15" customFormat="1" ht="15" customHeight="1" thickTop="1" thickBot="1" x14ac:dyDescent="0.3">
      <c r="A75" s="219" t="str">
        <f>IF(Z71=1,"VERIFIED",IF(AA71=1,"CHECKED",IF(R71=1,"CHECK",IF(T71=1,"VERIFY",IF(U71=1,"NEED APP","NOT SCHED")))))</f>
        <v>NOT SCHED</v>
      </c>
      <c r="B75" s="255"/>
      <c r="C75" s="265"/>
      <c r="D75" s="152" t="s">
        <v>317</v>
      </c>
      <c r="E75" s="133" t="s">
        <v>0</v>
      </c>
      <c r="F75" s="133" t="s">
        <v>0</v>
      </c>
      <c r="G75" s="257"/>
      <c r="H75" s="237"/>
      <c r="I75" s="273"/>
      <c r="J75" s="275"/>
      <c r="K75" s="231"/>
      <c r="L75" s="270"/>
      <c r="M75" s="481"/>
      <c r="N75" s="482"/>
      <c r="O75" s="482"/>
      <c r="P75" s="483"/>
      <c r="Q75" s="490"/>
      <c r="R75" s="491"/>
      <c r="S75" s="491"/>
      <c r="T75" s="491"/>
      <c r="U75" s="491"/>
      <c r="V75" s="491"/>
      <c r="W75" s="491"/>
      <c r="X75" s="491"/>
      <c r="Y75" s="492"/>
      <c r="Z75" s="497"/>
      <c r="AA75" s="498"/>
      <c r="AB75" s="499"/>
      <c r="AC75" s="178" t="s">
        <v>0</v>
      </c>
      <c r="AD75" s="114" t="s">
        <v>0</v>
      </c>
      <c r="AE75" s="114"/>
    </row>
    <row r="76" spans="1:31" s="45" customFormat="1" ht="4.9000000000000004" customHeight="1" thickTop="1" thickBot="1" x14ac:dyDescent="0.3">
      <c r="A76" s="29"/>
      <c r="B76" s="30"/>
      <c r="C76" s="31"/>
      <c r="D76" s="32"/>
      <c r="E76" s="33"/>
      <c r="F76" s="33"/>
      <c r="G76" s="34"/>
      <c r="H76" s="33"/>
      <c r="I76" s="35"/>
      <c r="J76" s="35"/>
      <c r="K76" s="36"/>
      <c r="L76" s="96"/>
      <c r="M76" s="37"/>
      <c r="N76" s="37"/>
      <c r="O76" s="37"/>
      <c r="P76" s="38"/>
      <c r="Q76" s="207"/>
      <c r="R76" s="193"/>
      <c r="S76" s="194"/>
      <c r="T76" s="195"/>
      <c r="U76" s="196"/>
      <c r="V76" s="197"/>
      <c r="W76" s="198"/>
      <c r="X76" s="198"/>
      <c r="Y76" s="199"/>
      <c r="Z76" s="117"/>
      <c r="AA76" s="39"/>
      <c r="AB76" s="118"/>
      <c r="AC76" s="178" t="s">
        <v>0</v>
      </c>
      <c r="AD76" s="114" t="s">
        <v>0</v>
      </c>
      <c r="AE76" s="114"/>
    </row>
    <row r="77" spans="1:31" s="16" customFormat="1" ht="9" customHeight="1" thickTop="1" thickBot="1" x14ac:dyDescent="0.3">
      <c r="A77" s="140" t="s">
        <v>351</v>
      </c>
      <c r="B77" s="141" t="s">
        <v>7</v>
      </c>
      <c r="C77" s="141"/>
      <c r="D77" s="141" t="s">
        <v>8</v>
      </c>
      <c r="E77" s="141" t="s">
        <v>9</v>
      </c>
      <c r="F77" s="141" t="s">
        <v>10</v>
      </c>
      <c r="G77" s="142" t="s">
        <v>11</v>
      </c>
      <c r="H77" s="142" t="s">
        <v>12</v>
      </c>
      <c r="I77" s="142" t="s">
        <v>16</v>
      </c>
      <c r="J77" s="143" t="s">
        <v>13</v>
      </c>
      <c r="K77" s="143" t="s">
        <v>14</v>
      </c>
      <c r="L77" s="144" t="s">
        <v>355</v>
      </c>
      <c r="M77" s="145" t="s">
        <v>19</v>
      </c>
      <c r="N77" s="145" t="s">
        <v>312</v>
      </c>
      <c r="O77" s="145" t="s">
        <v>313</v>
      </c>
      <c r="P77" s="216" t="s">
        <v>529</v>
      </c>
      <c r="Q77" s="211"/>
      <c r="R77" s="155"/>
      <c r="S77" s="155"/>
      <c r="T77" s="155"/>
      <c r="U77" s="156"/>
      <c r="V77" s="146"/>
      <c r="W77" s="146"/>
      <c r="X77" s="146"/>
      <c r="Y77" s="147"/>
      <c r="Z77" s="179" t="s">
        <v>536</v>
      </c>
      <c r="AA77" s="146" t="s">
        <v>537</v>
      </c>
      <c r="AB77" s="147" t="s">
        <v>538</v>
      </c>
      <c r="AC77" s="178" t="s">
        <v>0</v>
      </c>
      <c r="AD77" s="114" t="s">
        <v>0</v>
      </c>
      <c r="AE77" s="114"/>
    </row>
    <row r="78" spans="1:31" s="15" customFormat="1" ht="15" customHeight="1" thickTop="1" thickBot="1" x14ac:dyDescent="0.25">
      <c r="A78" s="205" t="s">
        <v>549</v>
      </c>
      <c r="B78" s="298" t="s">
        <v>295</v>
      </c>
      <c r="C78" s="264" t="s">
        <v>0</v>
      </c>
      <c r="D78" s="152" t="s">
        <v>532</v>
      </c>
      <c r="E78" s="159" t="s">
        <v>504</v>
      </c>
      <c r="F78" s="159" t="s">
        <v>381</v>
      </c>
      <c r="G78" s="262" t="s">
        <v>0</v>
      </c>
      <c r="H78" s="232" t="s">
        <v>0</v>
      </c>
      <c r="I78" s="234">
        <v>10</v>
      </c>
      <c r="J78" s="234">
        <v>0.56000000000000005</v>
      </c>
      <c r="K78" s="260">
        <f>IF(I78=" "," ",(I78+$H$6-J78))</f>
        <v>10.24</v>
      </c>
      <c r="L78" s="271" t="s">
        <v>306</v>
      </c>
      <c r="M78" s="222">
        <v>2016</v>
      </c>
      <c r="N78" s="241" t="str">
        <f>IF(Z78=1,"VERIFIED",IF(AA78=1,"CHECKED",IF(R78=1,"CHECK",IF(T78=1,"VERIFY",IF(U78=1,"NEED APP","NOT SCHED")))))</f>
        <v>NOT SCHED</v>
      </c>
      <c r="O78" s="90" t="s">
        <v>314</v>
      </c>
      <c r="P78" s="243" t="s">
        <v>319</v>
      </c>
      <c r="Q78" s="208">
        <f>IF(A79=" "," ",1)</f>
        <v>1</v>
      </c>
      <c r="R78" s="112" t="s">
        <v>0</v>
      </c>
      <c r="S78" s="51">
        <v>1</v>
      </c>
      <c r="T78" s="95" t="s">
        <v>0</v>
      </c>
      <c r="U78" s="200" t="s">
        <v>0</v>
      </c>
      <c r="V78" s="201" t="s">
        <v>0</v>
      </c>
      <c r="W78" s="202" t="s">
        <v>0</v>
      </c>
      <c r="X78" s="203" t="s">
        <v>0</v>
      </c>
      <c r="Y78" s="204" t="s">
        <v>0</v>
      </c>
      <c r="Z78" s="115" t="s">
        <v>0</v>
      </c>
      <c r="AA78" s="112" t="s">
        <v>0</v>
      </c>
      <c r="AB78" s="116" t="s">
        <v>0</v>
      </c>
      <c r="AC78" s="178" t="s">
        <v>0</v>
      </c>
      <c r="AD78" s="114" t="s">
        <v>0</v>
      </c>
      <c r="AE78" s="114"/>
    </row>
    <row r="79" spans="1:31" s="15" customFormat="1" ht="15" customHeight="1" thickTop="1" thickBot="1" x14ac:dyDescent="0.25">
      <c r="A79" s="217" t="s">
        <v>85</v>
      </c>
      <c r="B79" s="299"/>
      <c r="C79" s="264"/>
      <c r="D79" s="152" t="s">
        <v>316</v>
      </c>
      <c r="E79" s="110" t="s">
        <v>504</v>
      </c>
      <c r="F79" s="110" t="s">
        <v>381</v>
      </c>
      <c r="G79" s="263"/>
      <c r="H79" s="233"/>
      <c r="I79" s="235"/>
      <c r="J79" s="277"/>
      <c r="K79" s="261"/>
      <c r="L79" s="272"/>
      <c r="M79" s="223">
        <v>42783</v>
      </c>
      <c r="N79" s="242"/>
      <c r="O79" s="91" t="s">
        <v>315</v>
      </c>
      <c r="P79" s="244"/>
      <c r="Q79" s="484" t="s">
        <v>597</v>
      </c>
      <c r="R79" s="485"/>
      <c r="S79" s="485"/>
      <c r="T79" s="485"/>
      <c r="U79" s="485"/>
      <c r="V79" s="485"/>
      <c r="W79" s="485"/>
      <c r="X79" s="485"/>
      <c r="Y79" s="486"/>
      <c r="Z79" s="493" t="s">
        <v>598</v>
      </c>
      <c r="AA79" s="494"/>
      <c r="AB79" s="495"/>
      <c r="AC79" s="178" t="s">
        <v>0</v>
      </c>
      <c r="AD79" s="114" t="s">
        <v>0</v>
      </c>
      <c r="AE79" s="114"/>
    </row>
    <row r="80" spans="1:31" s="17" customFormat="1" ht="9" customHeight="1" thickTop="1" thickBot="1" x14ac:dyDescent="0.3">
      <c r="A80" s="218" t="s">
        <v>86</v>
      </c>
      <c r="B80" s="299"/>
      <c r="C80" s="264"/>
      <c r="D80" s="151" t="s">
        <v>531</v>
      </c>
      <c r="E80" s="129" t="s">
        <v>476</v>
      </c>
      <c r="F80" s="129" t="s">
        <v>477</v>
      </c>
      <c r="G80" s="153" t="s">
        <v>15</v>
      </c>
      <c r="H80" s="154" t="s">
        <v>534</v>
      </c>
      <c r="I80" s="154" t="s">
        <v>18</v>
      </c>
      <c r="J80" s="154" t="s">
        <v>17</v>
      </c>
      <c r="K80" s="154" t="s">
        <v>4</v>
      </c>
      <c r="L80" s="153" t="s">
        <v>535</v>
      </c>
      <c r="M80" s="475" t="s">
        <v>575</v>
      </c>
      <c r="N80" s="476"/>
      <c r="O80" s="476"/>
      <c r="P80" s="477"/>
      <c r="Q80" s="487"/>
      <c r="R80" s="488"/>
      <c r="S80" s="488"/>
      <c r="T80" s="488"/>
      <c r="U80" s="488"/>
      <c r="V80" s="488"/>
      <c r="W80" s="488"/>
      <c r="X80" s="488"/>
      <c r="Y80" s="489"/>
      <c r="Z80" s="496"/>
      <c r="AA80" s="494"/>
      <c r="AB80" s="495"/>
      <c r="AC80" s="178" t="s">
        <v>0</v>
      </c>
      <c r="AD80" s="114" t="s">
        <v>0</v>
      </c>
      <c r="AE80" s="114"/>
    </row>
    <row r="81" spans="1:31" s="15" customFormat="1" ht="15" customHeight="1" thickBot="1" x14ac:dyDescent="0.3">
      <c r="A81" s="18">
        <f>A74+1</f>
        <v>11</v>
      </c>
      <c r="B81" s="299"/>
      <c r="C81" s="264"/>
      <c r="D81" s="152" t="s">
        <v>533</v>
      </c>
      <c r="E81" s="281" t="s">
        <v>21</v>
      </c>
      <c r="F81" s="282"/>
      <c r="G81" s="256" t="s">
        <v>0</v>
      </c>
      <c r="H81" s="236" t="s">
        <v>0</v>
      </c>
      <c r="I81" s="232" t="s">
        <v>0</v>
      </c>
      <c r="J81" s="274" t="s">
        <v>305</v>
      </c>
      <c r="K81" s="230" t="str">
        <f>IF(S78=1,"Photo Needed",IF(S78=2,"24/7",IF(S78=3,"Has Photo","")))</f>
        <v>Photo Needed</v>
      </c>
      <c r="L81" s="276" t="s">
        <v>398</v>
      </c>
      <c r="M81" s="478"/>
      <c r="N81" s="479"/>
      <c r="O81" s="479"/>
      <c r="P81" s="480"/>
      <c r="Q81" s="487"/>
      <c r="R81" s="488"/>
      <c r="S81" s="488"/>
      <c r="T81" s="488"/>
      <c r="U81" s="488"/>
      <c r="V81" s="488"/>
      <c r="W81" s="488"/>
      <c r="X81" s="488"/>
      <c r="Y81" s="489"/>
      <c r="Z81" s="496"/>
      <c r="AA81" s="494"/>
      <c r="AB81" s="495"/>
      <c r="AC81" s="178" t="s">
        <v>0</v>
      </c>
      <c r="AD81" s="114" t="s">
        <v>0</v>
      </c>
      <c r="AE81" s="114"/>
    </row>
    <row r="82" spans="1:31" s="15" customFormat="1" ht="15" customHeight="1" thickTop="1" thickBot="1" x14ac:dyDescent="0.3">
      <c r="A82" s="219" t="str">
        <f>IF(Z78=1,"VERIFIED",IF(AA78=1,"CHECKED",IF(R78=1,"CHECK",IF(T78=1,"VERIFY",IF(U78=1,"NEED APP","NOT SCHED")))))</f>
        <v>NOT SCHED</v>
      </c>
      <c r="B82" s="300"/>
      <c r="C82" s="265"/>
      <c r="D82" s="152" t="s">
        <v>317</v>
      </c>
      <c r="E82" s="133" t="s">
        <v>0</v>
      </c>
      <c r="F82" s="133" t="s">
        <v>0</v>
      </c>
      <c r="G82" s="257"/>
      <c r="H82" s="237"/>
      <c r="I82" s="273"/>
      <c r="J82" s="275"/>
      <c r="K82" s="231"/>
      <c r="L82" s="270"/>
      <c r="M82" s="481"/>
      <c r="N82" s="482"/>
      <c r="O82" s="482"/>
      <c r="P82" s="483"/>
      <c r="Q82" s="490"/>
      <c r="R82" s="491"/>
      <c r="S82" s="491"/>
      <c r="T82" s="491"/>
      <c r="U82" s="491"/>
      <c r="V82" s="491"/>
      <c r="W82" s="491"/>
      <c r="X82" s="491"/>
      <c r="Y82" s="492"/>
      <c r="Z82" s="497"/>
      <c r="AA82" s="498"/>
      <c r="AB82" s="499"/>
      <c r="AC82" s="178" t="s">
        <v>0</v>
      </c>
      <c r="AD82" s="114" t="s">
        <v>0</v>
      </c>
      <c r="AE82" s="114"/>
    </row>
    <row r="83" spans="1:31" s="45" customFormat="1" ht="4.9000000000000004" customHeight="1" thickTop="1" thickBot="1" x14ac:dyDescent="0.3">
      <c r="A83" s="29"/>
      <c r="B83" s="30"/>
      <c r="C83" s="31"/>
      <c r="D83" s="32"/>
      <c r="E83" s="33"/>
      <c r="F83" s="33"/>
      <c r="G83" s="34"/>
      <c r="H83" s="33"/>
      <c r="I83" s="35"/>
      <c r="J83" s="35"/>
      <c r="K83" s="36"/>
      <c r="L83" s="96"/>
      <c r="M83" s="37"/>
      <c r="N83" s="37"/>
      <c r="O83" s="37"/>
      <c r="P83" s="38"/>
      <c r="Q83" s="207"/>
      <c r="R83" s="193"/>
      <c r="S83" s="194"/>
      <c r="T83" s="195"/>
      <c r="U83" s="196"/>
      <c r="V83" s="197"/>
      <c r="W83" s="198"/>
      <c r="X83" s="198"/>
      <c r="Y83" s="199"/>
      <c r="Z83" s="117"/>
      <c r="AA83" s="39"/>
      <c r="AB83" s="118"/>
      <c r="AC83" s="178" t="s">
        <v>0</v>
      </c>
      <c r="AD83" s="114" t="s">
        <v>0</v>
      </c>
      <c r="AE83" s="114"/>
    </row>
    <row r="84" spans="1:31" s="16" customFormat="1" ht="9" customHeight="1" thickTop="1" thickBot="1" x14ac:dyDescent="0.3">
      <c r="A84" s="140" t="s">
        <v>351</v>
      </c>
      <c r="B84" s="141" t="s">
        <v>7</v>
      </c>
      <c r="C84" s="141"/>
      <c r="D84" s="141" t="s">
        <v>8</v>
      </c>
      <c r="E84" s="141" t="s">
        <v>9</v>
      </c>
      <c r="F84" s="141" t="s">
        <v>10</v>
      </c>
      <c r="G84" s="142" t="s">
        <v>11</v>
      </c>
      <c r="H84" s="142" t="s">
        <v>12</v>
      </c>
      <c r="I84" s="142" t="s">
        <v>16</v>
      </c>
      <c r="J84" s="143" t="s">
        <v>13</v>
      </c>
      <c r="K84" s="143" t="s">
        <v>14</v>
      </c>
      <c r="L84" s="144" t="s">
        <v>355</v>
      </c>
      <c r="M84" s="145" t="s">
        <v>19</v>
      </c>
      <c r="N84" s="145" t="s">
        <v>312</v>
      </c>
      <c r="O84" s="145" t="s">
        <v>313</v>
      </c>
      <c r="P84" s="216" t="s">
        <v>529</v>
      </c>
      <c r="Q84" s="211"/>
      <c r="R84" s="155"/>
      <c r="S84" s="155"/>
      <c r="T84" s="155"/>
      <c r="U84" s="156"/>
      <c r="V84" s="146"/>
      <c r="W84" s="146"/>
      <c r="X84" s="146"/>
      <c r="Y84" s="147"/>
      <c r="Z84" s="179" t="s">
        <v>536</v>
      </c>
      <c r="AA84" s="146" t="s">
        <v>537</v>
      </c>
      <c r="AB84" s="147" t="s">
        <v>538</v>
      </c>
      <c r="AC84" s="178" t="s">
        <v>0</v>
      </c>
      <c r="AD84" s="114" t="s">
        <v>0</v>
      </c>
      <c r="AE84" s="114"/>
    </row>
    <row r="85" spans="1:31" s="15" customFormat="1" ht="15" customHeight="1" thickTop="1" thickBot="1" x14ac:dyDescent="0.25">
      <c r="A85" s="205" t="s">
        <v>549</v>
      </c>
      <c r="B85" s="253" t="s">
        <v>296</v>
      </c>
      <c r="C85" s="264" t="s">
        <v>0</v>
      </c>
      <c r="D85" s="152" t="s">
        <v>532</v>
      </c>
      <c r="E85" s="159" t="s">
        <v>382</v>
      </c>
      <c r="F85" s="159" t="s">
        <v>383</v>
      </c>
      <c r="G85" s="262" t="s">
        <v>0</v>
      </c>
      <c r="H85" s="232" t="s">
        <v>0</v>
      </c>
      <c r="I85" s="234">
        <v>11.9</v>
      </c>
      <c r="J85" s="234">
        <v>0.5</v>
      </c>
      <c r="K85" s="260">
        <f>IF(I85=" "," ",(I85+$H$6-J85))</f>
        <v>12.200000000000001</v>
      </c>
      <c r="L85" s="271" t="s">
        <v>306</v>
      </c>
      <c r="M85" s="222">
        <v>2016</v>
      </c>
      <c r="N85" s="241" t="str">
        <f>IF(Z85=1,"VERIFIED",IF(AA85=1,"CHECKED",IF(R85=1,"CHECK",IF(T85=1,"VERIFY",IF(U85=1,"NEED APP","NOT SCHED")))))</f>
        <v>NOT SCHED</v>
      </c>
      <c r="O85" s="90" t="s">
        <v>314</v>
      </c>
      <c r="P85" s="243" t="s">
        <v>318</v>
      </c>
      <c r="Q85" s="208">
        <f>IF(A86=" "," ",1)</f>
        <v>1</v>
      </c>
      <c r="R85" s="112" t="s">
        <v>0</v>
      </c>
      <c r="S85" s="51">
        <v>1</v>
      </c>
      <c r="T85" s="95" t="s">
        <v>0</v>
      </c>
      <c r="U85" s="200" t="s">
        <v>0</v>
      </c>
      <c r="V85" s="201" t="s">
        <v>0</v>
      </c>
      <c r="W85" s="202" t="s">
        <v>0</v>
      </c>
      <c r="X85" s="203" t="s">
        <v>0</v>
      </c>
      <c r="Y85" s="204" t="s">
        <v>0</v>
      </c>
      <c r="Z85" s="115" t="s">
        <v>0</v>
      </c>
      <c r="AA85" s="112" t="s">
        <v>0</v>
      </c>
      <c r="AB85" s="116" t="s">
        <v>0</v>
      </c>
      <c r="AC85" s="178" t="s">
        <v>0</v>
      </c>
      <c r="AD85" s="114" t="s">
        <v>0</v>
      </c>
      <c r="AE85" s="114"/>
    </row>
    <row r="86" spans="1:31" s="15" customFormat="1" ht="15" customHeight="1" thickTop="1" thickBot="1" x14ac:dyDescent="0.25">
      <c r="A86" s="217" t="s">
        <v>240</v>
      </c>
      <c r="B86" s="254"/>
      <c r="C86" s="264"/>
      <c r="D86" s="152" t="s">
        <v>316</v>
      </c>
      <c r="E86" s="110" t="s">
        <v>382</v>
      </c>
      <c r="F86" s="110" t="s">
        <v>383</v>
      </c>
      <c r="G86" s="263"/>
      <c r="H86" s="233"/>
      <c r="I86" s="235"/>
      <c r="J86" s="277"/>
      <c r="K86" s="261"/>
      <c r="L86" s="272"/>
      <c r="M86" s="223">
        <v>42783</v>
      </c>
      <c r="N86" s="242"/>
      <c r="O86" s="91" t="s">
        <v>315</v>
      </c>
      <c r="P86" s="244"/>
      <c r="Q86" s="484" t="s">
        <v>597</v>
      </c>
      <c r="R86" s="485"/>
      <c r="S86" s="485"/>
      <c r="T86" s="485"/>
      <c r="U86" s="485"/>
      <c r="V86" s="485"/>
      <c r="W86" s="485"/>
      <c r="X86" s="485"/>
      <c r="Y86" s="486"/>
      <c r="Z86" s="493" t="s">
        <v>598</v>
      </c>
      <c r="AA86" s="494"/>
      <c r="AB86" s="495"/>
      <c r="AC86" s="178" t="s">
        <v>0</v>
      </c>
      <c r="AD86" s="114" t="s">
        <v>0</v>
      </c>
      <c r="AE86" s="114"/>
    </row>
    <row r="87" spans="1:31" s="17" customFormat="1" ht="9" customHeight="1" thickTop="1" thickBot="1" x14ac:dyDescent="0.3">
      <c r="A87" s="218" t="s">
        <v>241</v>
      </c>
      <c r="B87" s="254"/>
      <c r="C87" s="264"/>
      <c r="D87" s="151" t="s">
        <v>531</v>
      </c>
      <c r="E87" s="129" t="s">
        <v>474</v>
      </c>
      <c r="F87" s="129" t="s">
        <v>475</v>
      </c>
      <c r="G87" s="153" t="s">
        <v>15</v>
      </c>
      <c r="H87" s="154" t="s">
        <v>534</v>
      </c>
      <c r="I87" s="154" t="s">
        <v>18</v>
      </c>
      <c r="J87" s="154" t="s">
        <v>17</v>
      </c>
      <c r="K87" s="154" t="s">
        <v>4</v>
      </c>
      <c r="L87" s="153" t="s">
        <v>535</v>
      </c>
      <c r="M87" s="475" t="s">
        <v>576</v>
      </c>
      <c r="N87" s="476"/>
      <c r="O87" s="476"/>
      <c r="P87" s="477"/>
      <c r="Q87" s="487"/>
      <c r="R87" s="488"/>
      <c r="S87" s="488"/>
      <c r="T87" s="488"/>
      <c r="U87" s="488"/>
      <c r="V87" s="488"/>
      <c r="W87" s="488"/>
      <c r="X87" s="488"/>
      <c r="Y87" s="489"/>
      <c r="Z87" s="496"/>
      <c r="AA87" s="494"/>
      <c r="AB87" s="495"/>
      <c r="AC87" s="178" t="s">
        <v>0</v>
      </c>
      <c r="AD87" s="114" t="s">
        <v>0</v>
      </c>
      <c r="AE87" s="114"/>
    </row>
    <row r="88" spans="1:31" s="15" customFormat="1" ht="15" customHeight="1" thickBot="1" x14ac:dyDescent="0.3">
      <c r="A88" s="18">
        <f>A81+1</f>
        <v>12</v>
      </c>
      <c r="B88" s="254"/>
      <c r="C88" s="264"/>
      <c r="D88" s="152" t="s">
        <v>533</v>
      </c>
      <c r="E88" s="281" t="s">
        <v>21</v>
      </c>
      <c r="F88" s="282"/>
      <c r="G88" s="256" t="s">
        <v>0</v>
      </c>
      <c r="H88" s="236" t="s">
        <v>0</v>
      </c>
      <c r="I88" s="232" t="s">
        <v>0</v>
      </c>
      <c r="J88" s="274" t="s">
        <v>305</v>
      </c>
      <c r="K88" s="230" t="str">
        <f>IF(S85=1,"Photo Needed",IF(S85=2,"24/7",IF(S85=3,"Has Photo","")))</f>
        <v>Photo Needed</v>
      </c>
      <c r="L88" s="276" t="s">
        <v>398</v>
      </c>
      <c r="M88" s="478"/>
      <c r="N88" s="479"/>
      <c r="O88" s="479"/>
      <c r="P88" s="480"/>
      <c r="Q88" s="487"/>
      <c r="R88" s="488"/>
      <c r="S88" s="488"/>
      <c r="T88" s="488"/>
      <c r="U88" s="488"/>
      <c r="V88" s="488"/>
      <c r="W88" s="488"/>
      <c r="X88" s="488"/>
      <c r="Y88" s="489"/>
      <c r="Z88" s="496"/>
      <c r="AA88" s="494"/>
      <c r="AB88" s="495"/>
      <c r="AC88" s="178" t="s">
        <v>0</v>
      </c>
      <c r="AD88" s="114" t="s">
        <v>0</v>
      </c>
      <c r="AE88" s="114"/>
    </row>
    <row r="89" spans="1:31" s="15" customFormat="1" ht="15" customHeight="1" thickTop="1" thickBot="1" x14ac:dyDescent="0.3">
      <c r="A89" s="219" t="str">
        <f>IF(Z85=1,"VERIFIED",IF(AA85=1,"CHECKED",IF(R85=1,"CHECK",IF(T85=1,"VERIFY",IF(U85=1,"NEED APP","NOT SCHED")))))</f>
        <v>NOT SCHED</v>
      </c>
      <c r="B89" s="255"/>
      <c r="C89" s="265"/>
      <c r="D89" s="152" t="s">
        <v>317</v>
      </c>
      <c r="E89" s="133" t="s">
        <v>0</v>
      </c>
      <c r="F89" s="133" t="s">
        <v>0</v>
      </c>
      <c r="G89" s="257"/>
      <c r="H89" s="237"/>
      <c r="I89" s="273"/>
      <c r="J89" s="275"/>
      <c r="K89" s="231"/>
      <c r="L89" s="270"/>
      <c r="M89" s="481"/>
      <c r="N89" s="482"/>
      <c r="O89" s="482"/>
      <c r="P89" s="483"/>
      <c r="Q89" s="490"/>
      <c r="R89" s="491"/>
      <c r="S89" s="491"/>
      <c r="T89" s="491"/>
      <c r="U89" s="491"/>
      <c r="V89" s="491"/>
      <c r="W89" s="491"/>
      <c r="X89" s="491"/>
      <c r="Y89" s="492"/>
      <c r="Z89" s="497"/>
      <c r="AA89" s="498"/>
      <c r="AB89" s="499"/>
      <c r="AC89" s="178" t="s">
        <v>0</v>
      </c>
      <c r="AD89" s="114" t="s">
        <v>0</v>
      </c>
      <c r="AE89" s="114"/>
    </row>
    <row r="90" spans="1:31" s="15" customFormat="1" ht="62.25" customHeight="1" thickTop="1" thickBot="1" x14ac:dyDescent="0.3">
      <c r="A90" s="247" t="s">
        <v>547</v>
      </c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9"/>
      <c r="Q90" s="283" t="str">
        <f>$L$2</f>
        <v>BE-2 Cotuit Bay/ Seapuit River</v>
      </c>
      <c r="R90" s="284"/>
      <c r="S90" s="284"/>
      <c r="T90" s="284"/>
      <c r="U90" s="284"/>
      <c r="V90" s="284"/>
      <c r="W90" s="284"/>
      <c r="X90" s="284"/>
      <c r="Y90" s="285"/>
      <c r="Z90" s="168"/>
      <c r="AA90" s="169"/>
      <c r="AB90" s="170"/>
      <c r="AC90" s="178" t="s">
        <v>0</v>
      </c>
      <c r="AD90" s="114" t="s">
        <v>0</v>
      </c>
      <c r="AE90" s="114"/>
    </row>
    <row r="91" spans="1:31" s="16" customFormat="1" ht="9" customHeight="1" thickTop="1" thickBot="1" x14ac:dyDescent="0.3">
      <c r="A91" s="140" t="s">
        <v>351</v>
      </c>
      <c r="B91" s="141" t="s">
        <v>7</v>
      </c>
      <c r="C91" s="141"/>
      <c r="D91" s="141" t="s">
        <v>8</v>
      </c>
      <c r="E91" s="141" t="s">
        <v>9</v>
      </c>
      <c r="F91" s="141" t="s">
        <v>10</v>
      </c>
      <c r="G91" s="142" t="s">
        <v>11</v>
      </c>
      <c r="H91" s="142" t="s">
        <v>12</v>
      </c>
      <c r="I91" s="142" t="s">
        <v>16</v>
      </c>
      <c r="J91" s="143" t="s">
        <v>13</v>
      </c>
      <c r="K91" s="143" t="s">
        <v>14</v>
      </c>
      <c r="L91" s="144" t="s">
        <v>355</v>
      </c>
      <c r="M91" s="145" t="s">
        <v>19</v>
      </c>
      <c r="N91" s="145" t="s">
        <v>312</v>
      </c>
      <c r="O91" s="145" t="s">
        <v>313</v>
      </c>
      <c r="P91" s="216" t="s">
        <v>529</v>
      </c>
      <c r="Q91" s="211"/>
      <c r="R91" s="155"/>
      <c r="S91" s="155"/>
      <c r="T91" s="155"/>
      <c r="U91" s="156"/>
      <c r="V91" s="146"/>
      <c r="W91" s="146"/>
      <c r="X91" s="146"/>
      <c r="Y91" s="147"/>
      <c r="Z91" s="179" t="s">
        <v>536</v>
      </c>
      <c r="AA91" s="146" t="s">
        <v>537</v>
      </c>
      <c r="AB91" s="147" t="s">
        <v>538</v>
      </c>
      <c r="AC91" s="178" t="s">
        <v>0</v>
      </c>
      <c r="AD91" s="114" t="s">
        <v>0</v>
      </c>
      <c r="AE91" s="114"/>
    </row>
    <row r="92" spans="1:31" s="15" customFormat="1" ht="15" customHeight="1" thickTop="1" thickBot="1" x14ac:dyDescent="0.25">
      <c r="A92" s="205" t="s">
        <v>549</v>
      </c>
      <c r="B92" s="253" t="s">
        <v>304</v>
      </c>
      <c r="C92" s="264" t="s">
        <v>0</v>
      </c>
      <c r="D92" s="152" t="s">
        <v>532</v>
      </c>
      <c r="E92" s="159" t="s">
        <v>384</v>
      </c>
      <c r="F92" s="159" t="s">
        <v>385</v>
      </c>
      <c r="G92" s="262" t="s">
        <v>0</v>
      </c>
      <c r="H92" s="232" t="s">
        <v>0</v>
      </c>
      <c r="I92" s="234">
        <v>13.5</v>
      </c>
      <c r="J92" s="234">
        <v>0.52</v>
      </c>
      <c r="K92" s="260">
        <f>IF(I92=" "," ",(I92+$H$6-J92))</f>
        <v>13.780000000000001</v>
      </c>
      <c r="L92" s="271" t="s">
        <v>306</v>
      </c>
      <c r="M92" s="222">
        <v>2016</v>
      </c>
      <c r="N92" s="241" t="str">
        <f>IF(Z92=1,"VERIFIED",IF(AA92=1,"CHECKED",IF(R92=1,"CHECK",IF(T92=1,"VERIFY",IF(U92=1,"NEED APP","NOT SCHED")))))</f>
        <v>NOT SCHED</v>
      </c>
      <c r="O92" s="90" t="s">
        <v>314</v>
      </c>
      <c r="P92" s="243" t="s">
        <v>318</v>
      </c>
      <c r="Q92" s="208">
        <f>IF(A93=" "," ",1)</f>
        <v>1</v>
      </c>
      <c r="R92" s="112" t="s">
        <v>0</v>
      </c>
      <c r="S92" s="51">
        <v>1</v>
      </c>
      <c r="T92" s="95" t="s">
        <v>0</v>
      </c>
      <c r="U92" s="200" t="s">
        <v>0</v>
      </c>
      <c r="V92" s="201" t="s">
        <v>0</v>
      </c>
      <c r="W92" s="202" t="s">
        <v>0</v>
      </c>
      <c r="X92" s="203" t="s">
        <v>0</v>
      </c>
      <c r="Y92" s="204" t="s">
        <v>0</v>
      </c>
      <c r="Z92" s="115" t="s">
        <v>0</v>
      </c>
      <c r="AA92" s="112" t="s">
        <v>0</v>
      </c>
      <c r="AB92" s="116" t="s">
        <v>0</v>
      </c>
      <c r="AC92" s="178" t="s">
        <v>0</v>
      </c>
      <c r="AD92" s="114" t="s">
        <v>0</v>
      </c>
      <c r="AE92" s="114"/>
    </row>
    <row r="93" spans="1:31" s="15" customFormat="1" ht="15" customHeight="1" thickTop="1" thickBot="1" x14ac:dyDescent="0.25">
      <c r="A93" s="217" t="s">
        <v>75</v>
      </c>
      <c r="B93" s="254"/>
      <c r="C93" s="264"/>
      <c r="D93" s="152" t="s">
        <v>316</v>
      </c>
      <c r="E93" s="110" t="s">
        <v>384</v>
      </c>
      <c r="F93" s="110" t="s">
        <v>385</v>
      </c>
      <c r="G93" s="263"/>
      <c r="H93" s="233"/>
      <c r="I93" s="235"/>
      <c r="J93" s="277"/>
      <c r="K93" s="261"/>
      <c r="L93" s="272"/>
      <c r="M93" s="223">
        <v>42783</v>
      </c>
      <c r="N93" s="242"/>
      <c r="O93" s="91" t="s">
        <v>315</v>
      </c>
      <c r="P93" s="244"/>
      <c r="Q93" s="484" t="s">
        <v>597</v>
      </c>
      <c r="R93" s="485"/>
      <c r="S93" s="485"/>
      <c r="T93" s="485"/>
      <c r="U93" s="485"/>
      <c r="V93" s="485"/>
      <c r="W93" s="485"/>
      <c r="X93" s="485"/>
      <c r="Y93" s="486"/>
      <c r="Z93" s="493" t="s">
        <v>598</v>
      </c>
      <c r="AA93" s="494"/>
      <c r="AB93" s="495"/>
      <c r="AC93" s="178" t="s">
        <v>0</v>
      </c>
      <c r="AD93" s="114" t="s">
        <v>0</v>
      </c>
      <c r="AE93" s="114"/>
    </row>
    <row r="94" spans="1:31" s="17" customFormat="1" ht="9" customHeight="1" thickTop="1" thickBot="1" x14ac:dyDescent="0.3">
      <c r="A94" s="218" t="s">
        <v>76</v>
      </c>
      <c r="B94" s="254"/>
      <c r="C94" s="264"/>
      <c r="D94" s="151" t="s">
        <v>531</v>
      </c>
      <c r="E94" s="129" t="s">
        <v>425</v>
      </c>
      <c r="F94" s="129" t="s">
        <v>473</v>
      </c>
      <c r="G94" s="153" t="s">
        <v>15</v>
      </c>
      <c r="H94" s="154" t="s">
        <v>534</v>
      </c>
      <c r="I94" s="154" t="s">
        <v>18</v>
      </c>
      <c r="J94" s="154" t="s">
        <v>17</v>
      </c>
      <c r="K94" s="154" t="s">
        <v>4</v>
      </c>
      <c r="L94" s="153" t="s">
        <v>535</v>
      </c>
      <c r="M94" s="475" t="s">
        <v>576</v>
      </c>
      <c r="N94" s="476"/>
      <c r="O94" s="476"/>
      <c r="P94" s="477"/>
      <c r="Q94" s="487"/>
      <c r="R94" s="488"/>
      <c r="S94" s="488"/>
      <c r="T94" s="488"/>
      <c r="U94" s="488"/>
      <c r="V94" s="488"/>
      <c r="W94" s="488"/>
      <c r="X94" s="488"/>
      <c r="Y94" s="489"/>
      <c r="Z94" s="496"/>
      <c r="AA94" s="494"/>
      <c r="AB94" s="495"/>
      <c r="AC94" s="178" t="s">
        <v>0</v>
      </c>
      <c r="AD94" s="114" t="s">
        <v>0</v>
      </c>
      <c r="AE94" s="114"/>
    </row>
    <row r="95" spans="1:31" s="15" customFormat="1" ht="15" customHeight="1" thickBot="1" x14ac:dyDescent="0.3">
      <c r="A95" s="18">
        <f>A88+1</f>
        <v>13</v>
      </c>
      <c r="B95" s="254"/>
      <c r="C95" s="264"/>
      <c r="D95" s="152" t="s">
        <v>533</v>
      </c>
      <c r="E95" s="281" t="s">
        <v>21</v>
      </c>
      <c r="F95" s="282"/>
      <c r="G95" s="256" t="s">
        <v>0</v>
      </c>
      <c r="H95" s="236" t="s">
        <v>0</v>
      </c>
      <c r="I95" s="232" t="s">
        <v>0</v>
      </c>
      <c r="J95" s="274" t="s">
        <v>305</v>
      </c>
      <c r="K95" s="230" t="str">
        <f>IF(S92=1,"Photo Needed",IF(S92=2,"24/7",IF(S92=3,"Has Photo","")))</f>
        <v>Photo Needed</v>
      </c>
      <c r="L95" s="276" t="s">
        <v>398</v>
      </c>
      <c r="M95" s="478"/>
      <c r="N95" s="479"/>
      <c r="O95" s="479"/>
      <c r="P95" s="480"/>
      <c r="Q95" s="487"/>
      <c r="R95" s="488"/>
      <c r="S95" s="488"/>
      <c r="T95" s="488"/>
      <c r="U95" s="488"/>
      <c r="V95" s="488"/>
      <c r="W95" s="488"/>
      <c r="X95" s="488"/>
      <c r="Y95" s="489"/>
      <c r="Z95" s="496"/>
      <c r="AA95" s="494"/>
      <c r="AB95" s="495"/>
      <c r="AC95" s="178" t="s">
        <v>0</v>
      </c>
      <c r="AD95" s="114" t="s">
        <v>0</v>
      </c>
      <c r="AE95" s="114"/>
    </row>
    <row r="96" spans="1:31" s="15" customFormat="1" ht="15" customHeight="1" thickTop="1" thickBot="1" x14ac:dyDescent="0.3">
      <c r="A96" s="219" t="str">
        <f>IF(Z92=1,"VERIFIED",IF(AA92=1,"CHECKED",IF(R92=1,"CHECK",IF(T92=1,"VERIFY",IF(U92=1,"NEED APP","NOT SCHED")))))</f>
        <v>NOT SCHED</v>
      </c>
      <c r="B96" s="255"/>
      <c r="C96" s="265"/>
      <c r="D96" s="152" t="s">
        <v>317</v>
      </c>
      <c r="E96" s="133" t="s">
        <v>0</v>
      </c>
      <c r="F96" s="133" t="s">
        <v>0</v>
      </c>
      <c r="G96" s="257"/>
      <c r="H96" s="237"/>
      <c r="I96" s="273"/>
      <c r="J96" s="275"/>
      <c r="K96" s="231"/>
      <c r="L96" s="270"/>
      <c r="M96" s="481"/>
      <c r="N96" s="482"/>
      <c r="O96" s="482"/>
      <c r="P96" s="483"/>
      <c r="Q96" s="490"/>
      <c r="R96" s="491"/>
      <c r="S96" s="491"/>
      <c r="T96" s="491"/>
      <c r="U96" s="491"/>
      <c r="V96" s="491"/>
      <c r="W96" s="491"/>
      <c r="X96" s="491"/>
      <c r="Y96" s="492"/>
      <c r="Z96" s="497"/>
      <c r="AA96" s="498"/>
      <c r="AB96" s="499"/>
      <c r="AC96" s="178" t="s">
        <v>0</v>
      </c>
      <c r="AD96" s="114" t="s">
        <v>0</v>
      </c>
      <c r="AE96" s="114"/>
    </row>
    <row r="97" spans="1:31" s="45" customFormat="1" ht="4.9000000000000004" customHeight="1" thickTop="1" thickBot="1" x14ac:dyDescent="0.3">
      <c r="A97" s="29"/>
      <c r="B97" s="30"/>
      <c r="C97" s="31"/>
      <c r="D97" s="32"/>
      <c r="E97" s="33"/>
      <c r="F97" s="33"/>
      <c r="G97" s="34"/>
      <c r="H97" s="33"/>
      <c r="I97" s="35"/>
      <c r="J97" s="35"/>
      <c r="K97" s="36"/>
      <c r="L97" s="96"/>
      <c r="M97" s="37"/>
      <c r="N97" s="37"/>
      <c r="O97" s="37"/>
      <c r="P97" s="38"/>
      <c r="Q97" s="207"/>
      <c r="R97" s="193"/>
      <c r="S97" s="194"/>
      <c r="T97" s="195"/>
      <c r="U97" s="196"/>
      <c r="V97" s="197"/>
      <c r="W97" s="198"/>
      <c r="X97" s="198"/>
      <c r="Y97" s="199"/>
      <c r="Z97" s="117"/>
      <c r="AA97" s="39"/>
      <c r="AB97" s="118"/>
      <c r="AC97" s="178" t="s">
        <v>0</v>
      </c>
      <c r="AD97" s="114" t="s">
        <v>0</v>
      </c>
      <c r="AE97" s="114"/>
    </row>
    <row r="98" spans="1:31" s="16" customFormat="1" ht="9" customHeight="1" thickTop="1" thickBot="1" x14ac:dyDescent="0.3">
      <c r="A98" s="140" t="s">
        <v>351</v>
      </c>
      <c r="B98" s="141" t="s">
        <v>7</v>
      </c>
      <c r="C98" s="141"/>
      <c r="D98" s="141" t="s">
        <v>8</v>
      </c>
      <c r="E98" s="141" t="s">
        <v>9</v>
      </c>
      <c r="F98" s="141" t="s">
        <v>10</v>
      </c>
      <c r="G98" s="142" t="s">
        <v>11</v>
      </c>
      <c r="H98" s="142" t="s">
        <v>12</v>
      </c>
      <c r="I98" s="142" t="s">
        <v>16</v>
      </c>
      <c r="J98" s="143" t="s">
        <v>13</v>
      </c>
      <c r="K98" s="143" t="s">
        <v>14</v>
      </c>
      <c r="L98" s="144" t="s">
        <v>355</v>
      </c>
      <c r="M98" s="145" t="s">
        <v>19</v>
      </c>
      <c r="N98" s="145" t="s">
        <v>312</v>
      </c>
      <c r="O98" s="145" t="s">
        <v>313</v>
      </c>
      <c r="P98" s="216" t="s">
        <v>529</v>
      </c>
      <c r="Q98" s="211"/>
      <c r="R98" s="155"/>
      <c r="S98" s="155"/>
      <c r="T98" s="155"/>
      <c r="U98" s="156"/>
      <c r="V98" s="146"/>
      <c r="W98" s="146"/>
      <c r="X98" s="146"/>
      <c r="Y98" s="147"/>
      <c r="Z98" s="179" t="s">
        <v>536</v>
      </c>
      <c r="AA98" s="146" t="s">
        <v>537</v>
      </c>
      <c r="AB98" s="147" t="s">
        <v>538</v>
      </c>
      <c r="AC98" s="178" t="s">
        <v>0</v>
      </c>
      <c r="AD98" s="114" t="s">
        <v>0</v>
      </c>
      <c r="AE98" s="114"/>
    </row>
    <row r="99" spans="1:31" s="15" customFormat="1" ht="15" customHeight="1" thickTop="1" thickBot="1" x14ac:dyDescent="0.25">
      <c r="A99" s="205" t="s">
        <v>549</v>
      </c>
      <c r="B99" s="253" t="s">
        <v>293</v>
      </c>
      <c r="C99" s="264" t="s">
        <v>0</v>
      </c>
      <c r="D99" s="152" t="s">
        <v>532</v>
      </c>
      <c r="E99" s="160" t="s">
        <v>386</v>
      </c>
      <c r="F99" s="160" t="s">
        <v>387</v>
      </c>
      <c r="G99" s="262" t="s">
        <v>0</v>
      </c>
      <c r="H99" s="232" t="s">
        <v>0</v>
      </c>
      <c r="I99" s="234">
        <v>11.8</v>
      </c>
      <c r="J99" s="234">
        <v>0.5</v>
      </c>
      <c r="K99" s="260">
        <f>IF(I99=" "," ",(I99+$H$6-J99))</f>
        <v>12.100000000000001</v>
      </c>
      <c r="L99" s="271" t="s">
        <v>306</v>
      </c>
      <c r="M99" s="222">
        <v>2016</v>
      </c>
      <c r="N99" s="241" t="str">
        <f>IF(Z99=1,"VERIFIED",IF(AA99=1,"CHECKED",IF(R99=1,"CHECK",IF(T99=1,"VERIFY",IF(U99=1,"NEED APP","NOT SCHED")))))</f>
        <v>NOT SCHED</v>
      </c>
      <c r="O99" s="90" t="s">
        <v>314</v>
      </c>
      <c r="P99" s="243" t="s">
        <v>319</v>
      </c>
      <c r="Q99" s="208">
        <f>IF(A100=" "," ",1)</f>
        <v>1</v>
      </c>
      <c r="R99" s="112" t="s">
        <v>0</v>
      </c>
      <c r="S99" s="51">
        <v>1</v>
      </c>
      <c r="T99" s="95" t="s">
        <v>0</v>
      </c>
      <c r="U99" s="200" t="s">
        <v>0</v>
      </c>
      <c r="V99" s="201" t="s">
        <v>0</v>
      </c>
      <c r="W99" s="202" t="s">
        <v>0</v>
      </c>
      <c r="X99" s="203" t="s">
        <v>0</v>
      </c>
      <c r="Y99" s="204" t="s">
        <v>0</v>
      </c>
      <c r="Z99" s="115" t="s">
        <v>0</v>
      </c>
      <c r="AA99" s="112" t="s">
        <v>0</v>
      </c>
      <c r="AB99" s="116" t="s">
        <v>0</v>
      </c>
      <c r="AC99" s="178" t="s">
        <v>0</v>
      </c>
      <c r="AD99" s="114" t="s">
        <v>0</v>
      </c>
      <c r="AE99" s="114"/>
    </row>
    <row r="100" spans="1:31" s="15" customFormat="1" ht="15" customHeight="1" thickTop="1" thickBot="1" x14ac:dyDescent="0.25">
      <c r="A100" s="217" t="s">
        <v>71</v>
      </c>
      <c r="B100" s="254"/>
      <c r="C100" s="264"/>
      <c r="D100" s="152" t="s">
        <v>316</v>
      </c>
      <c r="E100" s="110" t="s">
        <v>386</v>
      </c>
      <c r="F100" s="110" t="s">
        <v>387</v>
      </c>
      <c r="G100" s="263"/>
      <c r="H100" s="233"/>
      <c r="I100" s="235"/>
      <c r="J100" s="277"/>
      <c r="K100" s="261"/>
      <c r="L100" s="272"/>
      <c r="M100" s="223">
        <v>42783</v>
      </c>
      <c r="N100" s="242"/>
      <c r="O100" s="91" t="s">
        <v>315</v>
      </c>
      <c r="P100" s="244"/>
      <c r="Q100" s="484" t="s">
        <v>597</v>
      </c>
      <c r="R100" s="485"/>
      <c r="S100" s="485"/>
      <c r="T100" s="485"/>
      <c r="U100" s="485"/>
      <c r="V100" s="485"/>
      <c r="W100" s="485"/>
      <c r="X100" s="485"/>
      <c r="Y100" s="486"/>
      <c r="Z100" s="493" t="s">
        <v>598</v>
      </c>
      <c r="AA100" s="494"/>
      <c r="AB100" s="495"/>
      <c r="AC100" s="178" t="s">
        <v>0</v>
      </c>
      <c r="AD100" s="114" t="s">
        <v>0</v>
      </c>
      <c r="AE100" s="114"/>
    </row>
    <row r="101" spans="1:31" s="17" customFormat="1" ht="9" customHeight="1" thickTop="1" thickBot="1" x14ac:dyDescent="0.3">
      <c r="A101" s="218" t="s">
        <v>72</v>
      </c>
      <c r="B101" s="254"/>
      <c r="C101" s="264"/>
      <c r="D101" s="151" t="s">
        <v>531</v>
      </c>
      <c r="E101" s="129" t="s">
        <v>471</v>
      </c>
      <c r="F101" s="129" t="s">
        <v>472</v>
      </c>
      <c r="G101" s="153" t="s">
        <v>15</v>
      </c>
      <c r="H101" s="154" t="s">
        <v>534</v>
      </c>
      <c r="I101" s="154" t="s">
        <v>18</v>
      </c>
      <c r="J101" s="154" t="s">
        <v>17</v>
      </c>
      <c r="K101" s="154" t="s">
        <v>4</v>
      </c>
      <c r="L101" s="153" t="s">
        <v>535</v>
      </c>
      <c r="M101" s="500" t="s">
        <v>553</v>
      </c>
      <c r="N101" s="501"/>
      <c r="O101" s="501"/>
      <c r="P101" s="502"/>
      <c r="Q101" s="487"/>
      <c r="R101" s="488"/>
      <c r="S101" s="488"/>
      <c r="T101" s="488"/>
      <c r="U101" s="488"/>
      <c r="V101" s="488"/>
      <c r="W101" s="488"/>
      <c r="X101" s="488"/>
      <c r="Y101" s="489"/>
      <c r="Z101" s="496"/>
      <c r="AA101" s="494"/>
      <c r="AB101" s="495"/>
      <c r="AC101" s="178" t="s">
        <v>0</v>
      </c>
      <c r="AD101" s="114" t="s">
        <v>0</v>
      </c>
      <c r="AE101" s="114"/>
    </row>
    <row r="102" spans="1:31" s="15" customFormat="1" ht="15" customHeight="1" thickBot="1" x14ac:dyDescent="0.3">
      <c r="A102" s="18">
        <f>A95+1</f>
        <v>14</v>
      </c>
      <c r="B102" s="254"/>
      <c r="C102" s="264"/>
      <c r="D102" s="152" t="s">
        <v>533</v>
      </c>
      <c r="E102" s="281" t="s">
        <v>21</v>
      </c>
      <c r="F102" s="282"/>
      <c r="G102" s="256" t="s">
        <v>0</v>
      </c>
      <c r="H102" s="236" t="s">
        <v>0</v>
      </c>
      <c r="I102" s="232" t="s">
        <v>0</v>
      </c>
      <c r="J102" s="274" t="s">
        <v>305</v>
      </c>
      <c r="K102" s="230" t="str">
        <f>IF(S99=1,"Photo Needed",IF(S99=2,"24/7",IF(S99=3,"Has Photo","")))</f>
        <v>Photo Needed</v>
      </c>
      <c r="L102" s="276" t="s">
        <v>398</v>
      </c>
      <c r="M102" s="503"/>
      <c r="N102" s="504"/>
      <c r="O102" s="504"/>
      <c r="P102" s="505"/>
      <c r="Q102" s="487"/>
      <c r="R102" s="488"/>
      <c r="S102" s="488"/>
      <c r="T102" s="488"/>
      <c r="U102" s="488"/>
      <c r="V102" s="488"/>
      <c r="W102" s="488"/>
      <c r="X102" s="488"/>
      <c r="Y102" s="489"/>
      <c r="Z102" s="496"/>
      <c r="AA102" s="494"/>
      <c r="AB102" s="495"/>
      <c r="AC102" s="178" t="s">
        <v>0</v>
      </c>
      <c r="AD102" s="114" t="s">
        <v>0</v>
      </c>
      <c r="AE102" s="114"/>
    </row>
    <row r="103" spans="1:31" s="15" customFormat="1" ht="15" customHeight="1" thickTop="1" thickBot="1" x14ac:dyDescent="0.3">
      <c r="A103" s="219" t="str">
        <f>IF(Z99=1,"VERIFIED",IF(AA99=1,"CHECKED",IF(R99=1,"CHECK",IF(T99=1,"VERIFY",IF(U99=1,"NEED APP","NOT SCHED")))))</f>
        <v>NOT SCHED</v>
      </c>
      <c r="B103" s="255"/>
      <c r="C103" s="265"/>
      <c r="D103" s="152" t="s">
        <v>317</v>
      </c>
      <c r="E103" s="133" t="s">
        <v>0</v>
      </c>
      <c r="F103" s="133" t="s">
        <v>0</v>
      </c>
      <c r="G103" s="257"/>
      <c r="H103" s="237"/>
      <c r="I103" s="273"/>
      <c r="J103" s="275"/>
      <c r="K103" s="231"/>
      <c r="L103" s="270"/>
      <c r="M103" s="506"/>
      <c r="N103" s="507"/>
      <c r="O103" s="507"/>
      <c r="P103" s="508"/>
      <c r="Q103" s="490"/>
      <c r="R103" s="491"/>
      <c r="S103" s="491"/>
      <c r="T103" s="491"/>
      <c r="U103" s="491"/>
      <c r="V103" s="491"/>
      <c r="W103" s="491"/>
      <c r="X103" s="491"/>
      <c r="Y103" s="492"/>
      <c r="Z103" s="497"/>
      <c r="AA103" s="498"/>
      <c r="AB103" s="499"/>
      <c r="AC103" s="178" t="s">
        <v>0</v>
      </c>
      <c r="AD103" s="114" t="s">
        <v>0</v>
      </c>
      <c r="AE103" s="114"/>
    </row>
    <row r="104" spans="1:31" s="45" customFormat="1" ht="4.9000000000000004" customHeight="1" thickTop="1" thickBot="1" x14ac:dyDescent="0.3">
      <c r="A104" s="29"/>
      <c r="B104" s="30"/>
      <c r="C104" s="31"/>
      <c r="D104" s="32"/>
      <c r="E104" s="33"/>
      <c r="F104" s="33"/>
      <c r="G104" s="34"/>
      <c r="H104" s="33"/>
      <c r="I104" s="35"/>
      <c r="J104" s="35"/>
      <c r="K104" s="36"/>
      <c r="L104" s="96"/>
      <c r="M104" s="37"/>
      <c r="N104" s="37"/>
      <c r="O104" s="37"/>
      <c r="P104" s="38"/>
      <c r="Q104" s="207"/>
      <c r="R104" s="193"/>
      <c r="S104" s="194"/>
      <c r="T104" s="195"/>
      <c r="U104" s="196"/>
      <c r="V104" s="197"/>
      <c r="W104" s="198"/>
      <c r="X104" s="198"/>
      <c r="Y104" s="199"/>
      <c r="Z104" s="117"/>
      <c r="AA104" s="39"/>
      <c r="AB104" s="118"/>
      <c r="AC104" s="178" t="s">
        <v>0</v>
      </c>
      <c r="AD104" s="114" t="s">
        <v>0</v>
      </c>
      <c r="AE104" s="114"/>
    </row>
    <row r="105" spans="1:31" s="16" customFormat="1" ht="9" customHeight="1" thickTop="1" thickBot="1" x14ac:dyDescent="0.3">
      <c r="A105" s="140" t="s">
        <v>351</v>
      </c>
      <c r="B105" s="141" t="s">
        <v>7</v>
      </c>
      <c r="C105" s="141"/>
      <c r="D105" s="141" t="s">
        <v>8</v>
      </c>
      <c r="E105" s="141" t="s">
        <v>9</v>
      </c>
      <c r="F105" s="141" t="s">
        <v>10</v>
      </c>
      <c r="G105" s="142" t="s">
        <v>11</v>
      </c>
      <c r="H105" s="142" t="s">
        <v>12</v>
      </c>
      <c r="I105" s="142" t="s">
        <v>16</v>
      </c>
      <c r="J105" s="143" t="s">
        <v>13</v>
      </c>
      <c r="K105" s="143" t="s">
        <v>14</v>
      </c>
      <c r="L105" s="144" t="s">
        <v>355</v>
      </c>
      <c r="M105" s="145" t="s">
        <v>19</v>
      </c>
      <c r="N105" s="145" t="s">
        <v>312</v>
      </c>
      <c r="O105" s="145" t="s">
        <v>313</v>
      </c>
      <c r="P105" s="216" t="s">
        <v>529</v>
      </c>
      <c r="Q105" s="211"/>
      <c r="R105" s="155"/>
      <c r="S105" s="155"/>
      <c r="T105" s="155"/>
      <c r="U105" s="156"/>
      <c r="V105" s="146"/>
      <c r="W105" s="146"/>
      <c r="X105" s="146"/>
      <c r="Y105" s="147"/>
      <c r="Z105" s="179" t="s">
        <v>536</v>
      </c>
      <c r="AA105" s="146" t="s">
        <v>537</v>
      </c>
      <c r="AB105" s="147" t="s">
        <v>538</v>
      </c>
      <c r="AC105" s="178" t="s">
        <v>0</v>
      </c>
      <c r="AD105" s="114" t="s">
        <v>0</v>
      </c>
      <c r="AE105" s="114"/>
    </row>
    <row r="106" spans="1:31" s="15" customFormat="1" ht="15" customHeight="1" thickTop="1" thickBot="1" x14ac:dyDescent="0.25">
      <c r="A106" s="26" t="s">
        <v>2</v>
      </c>
      <c r="B106" s="253" t="s">
        <v>294</v>
      </c>
      <c r="C106" s="264" t="s">
        <v>0</v>
      </c>
      <c r="D106" s="152" t="s">
        <v>532</v>
      </c>
      <c r="E106" s="159" t="s">
        <v>388</v>
      </c>
      <c r="F106" s="159" t="s">
        <v>389</v>
      </c>
      <c r="G106" s="262" t="s">
        <v>0</v>
      </c>
      <c r="H106" s="232" t="s">
        <v>0</v>
      </c>
      <c r="I106" s="234">
        <v>13.7</v>
      </c>
      <c r="J106" s="234">
        <v>0.52</v>
      </c>
      <c r="K106" s="260">
        <f>IF(I106=" "," ",(I106+$H$6-J106))</f>
        <v>13.98</v>
      </c>
      <c r="L106" s="271" t="s">
        <v>306</v>
      </c>
      <c r="M106" s="222">
        <v>2016</v>
      </c>
      <c r="N106" s="241" t="str">
        <f>IF(Z106=1,"VERIFIED",IF(AA106=1,"CHECKED",IF(R106=1,"CHECK",IF(T106=1,"VERIFY",IF(U106=1,"NEED APP","NOT SCHED")))))</f>
        <v>NOT SCHED</v>
      </c>
      <c r="O106" s="90" t="s">
        <v>314</v>
      </c>
      <c r="P106" s="243" t="s">
        <v>318</v>
      </c>
      <c r="Q106" s="208">
        <f>IF(A107=" "," ",1)</f>
        <v>1</v>
      </c>
      <c r="R106" s="112" t="s">
        <v>0</v>
      </c>
      <c r="S106" s="51">
        <v>1</v>
      </c>
      <c r="T106" s="95" t="s">
        <v>0</v>
      </c>
      <c r="U106" s="200" t="s">
        <v>0</v>
      </c>
      <c r="V106" s="201" t="s">
        <v>0</v>
      </c>
      <c r="W106" s="202" t="s">
        <v>0</v>
      </c>
      <c r="X106" s="203" t="s">
        <v>0</v>
      </c>
      <c r="Y106" s="204" t="s">
        <v>0</v>
      </c>
      <c r="Z106" s="115" t="s">
        <v>0</v>
      </c>
      <c r="AA106" s="112" t="s">
        <v>0</v>
      </c>
      <c r="AB106" s="116" t="s">
        <v>0</v>
      </c>
      <c r="AC106" s="178" t="s">
        <v>0</v>
      </c>
      <c r="AD106" s="114" t="s">
        <v>0</v>
      </c>
      <c r="AE106" s="114"/>
    </row>
    <row r="107" spans="1:31" s="15" customFormat="1" ht="15" customHeight="1" thickTop="1" thickBot="1" x14ac:dyDescent="0.25">
      <c r="A107" s="217" t="s">
        <v>67</v>
      </c>
      <c r="B107" s="254"/>
      <c r="C107" s="264"/>
      <c r="D107" s="152" t="s">
        <v>316</v>
      </c>
      <c r="E107" s="110" t="s">
        <v>388</v>
      </c>
      <c r="F107" s="110" t="s">
        <v>389</v>
      </c>
      <c r="G107" s="263"/>
      <c r="H107" s="233"/>
      <c r="I107" s="235"/>
      <c r="J107" s="277"/>
      <c r="K107" s="261"/>
      <c r="L107" s="272"/>
      <c r="M107" s="223">
        <v>42783</v>
      </c>
      <c r="N107" s="242"/>
      <c r="O107" s="91" t="s">
        <v>315</v>
      </c>
      <c r="P107" s="244"/>
      <c r="Q107" s="484" t="s">
        <v>597</v>
      </c>
      <c r="R107" s="485"/>
      <c r="S107" s="485"/>
      <c r="T107" s="485"/>
      <c r="U107" s="485"/>
      <c r="V107" s="485"/>
      <c r="W107" s="485"/>
      <c r="X107" s="485"/>
      <c r="Y107" s="486"/>
      <c r="Z107" s="493" t="s">
        <v>598</v>
      </c>
      <c r="AA107" s="494"/>
      <c r="AB107" s="495"/>
      <c r="AC107" s="178" t="s">
        <v>0</v>
      </c>
      <c r="AD107" s="114" t="s">
        <v>0</v>
      </c>
      <c r="AE107" s="114"/>
    </row>
    <row r="108" spans="1:31" s="17" customFormat="1" ht="9" customHeight="1" thickTop="1" thickBot="1" x14ac:dyDescent="0.3">
      <c r="A108" s="218" t="s">
        <v>68</v>
      </c>
      <c r="B108" s="254"/>
      <c r="C108" s="264"/>
      <c r="D108" s="151" t="s">
        <v>531</v>
      </c>
      <c r="E108" s="129" t="s">
        <v>469</v>
      </c>
      <c r="F108" s="129" t="s">
        <v>470</v>
      </c>
      <c r="G108" s="153" t="s">
        <v>15</v>
      </c>
      <c r="H108" s="154" t="s">
        <v>534</v>
      </c>
      <c r="I108" s="154" t="s">
        <v>18</v>
      </c>
      <c r="J108" s="154" t="s">
        <v>17</v>
      </c>
      <c r="K108" s="154" t="s">
        <v>4</v>
      </c>
      <c r="L108" s="153" t="s">
        <v>535</v>
      </c>
      <c r="M108" s="475" t="s">
        <v>577</v>
      </c>
      <c r="N108" s="476"/>
      <c r="O108" s="476"/>
      <c r="P108" s="477"/>
      <c r="Q108" s="487"/>
      <c r="R108" s="488"/>
      <c r="S108" s="488"/>
      <c r="T108" s="488"/>
      <c r="U108" s="488"/>
      <c r="V108" s="488"/>
      <c r="W108" s="488"/>
      <c r="X108" s="488"/>
      <c r="Y108" s="489"/>
      <c r="Z108" s="496"/>
      <c r="AA108" s="494"/>
      <c r="AB108" s="495"/>
      <c r="AC108" s="178" t="s">
        <v>0</v>
      </c>
      <c r="AD108" s="114" t="s">
        <v>0</v>
      </c>
      <c r="AE108" s="114"/>
    </row>
    <row r="109" spans="1:31" s="15" customFormat="1" ht="15" customHeight="1" thickBot="1" x14ac:dyDescent="0.3">
      <c r="A109" s="18">
        <f>A102+1</f>
        <v>15</v>
      </c>
      <c r="B109" s="254"/>
      <c r="C109" s="264"/>
      <c r="D109" s="152" t="s">
        <v>533</v>
      </c>
      <c r="E109" s="281" t="s">
        <v>21</v>
      </c>
      <c r="F109" s="282"/>
      <c r="G109" s="256" t="s">
        <v>0</v>
      </c>
      <c r="H109" s="236" t="s">
        <v>0</v>
      </c>
      <c r="I109" s="232" t="s">
        <v>0</v>
      </c>
      <c r="J109" s="274" t="s">
        <v>305</v>
      </c>
      <c r="K109" s="230" t="str">
        <f>IF(S106=1,"Photo Needed",IF(S106=2,"24/7",IF(S106=3,"Has Photo","")))</f>
        <v>Photo Needed</v>
      </c>
      <c r="L109" s="276" t="s">
        <v>398</v>
      </c>
      <c r="M109" s="478"/>
      <c r="N109" s="479"/>
      <c r="O109" s="479"/>
      <c r="P109" s="480"/>
      <c r="Q109" s="487"/>
      <c r="R109" s="488"/>
      <c r="S109" s="488"/>
      <c r="T109" s="488"/>
      <c r="U109" s="488"/>
      <c r="V109" s="488"/>
      <c r="W109" s="488"/>
      <c r="X109" s="488"/>
      <c r="Y109" s="489"/>
      <c r="Z109" s="496"/>
      <c r="AA109" s="494"/>
      <c r="AB109" s="495"/>
      <c r="AC109" s="178" t="s">
        <v>0</v>
      </c>
      <c r="AD109" s="114" t="s">
        <v>0</v>
      </c>
      <c r="AE109" s="114"/>
    </row>
    <row r="110" spans="1:31" s="15" customFormat="1" ht="15" customHeight="1" thickTop="1" thickBot="1" x14ac:dyDescent="0.3">
      <c r="A110" s="219" t="str">
        <f>IF(Z106=1,"VERIFIED",IF(AA106=1,"CHECKED",IF(R106=1,"CHECK",IF(T106=1,"VERIFY",IF(U106=1,"NEED APP","NOT SCHED")))))</f>
        <v>NOT SCHED</v>
      </c>
      <c r="B110" s="255"/>
      <c r="C110" s="265"/>
      <c r="D110" s="152" t="s">
        <v>317</v>
      </c>
      <c r="E110" s="133" t="s">
        <v>0</v>
      </c>
      <c r="F110" s="133" t="s">
        <v>0</v>
      </c>
      <c r="G110" s="257"/>
      <c r="H110" s="237"/>
      <c r="I110" s="273"/>
      <c r="J110" s="275"/>
      <c r="K110" s="231"/>
      <c r="L110" s="270"/>
      <c r="M110" s="481"/>
      <c r="N110" s="482"/>
      <c r="O110" s="482"/>
      <c r="P110" s="483"/>
      <c r="Q110" s="490"/>
      <c r="R110" s="491"/>
      <c r="S110" s="491"/>
      <c r="T110" s="491"/>
      <c r="U110" s="491"/>
      <c r="V110" s="491"/>
      <c r="W110" s="491"/>
      <c r="X110" s="491"/>
      <c r="Y110" s="492"/>
      <c r="Z110" s="497"/>
      <c r="AA110" s="498"/>
      <c r="AB110" s="499"/>
      <c r="AC110" s="178" t="s">
        <v>0</v>
      </c>
      <c r="AD110" s="114" t="s">
        <v>0</v>
      </c>
      <c r="AE110" s="114"/>
    </row>
    <row r="111" spans="1:31" s="45" customFormat="1" ht="4.9000000000000004" customHeight="1" thickTop="1" thickBot="1" x14ac:dyDescent="0.3">
      <c r="A111" s="29"/>
      <c r="B111" s="30"/>
      <c r="C111" s="31"/>
      <c r="D111" s="32"/>
      <c r="E111" s="33"/>
      <c r="F111" s="33"/>
      <c r="G111" s="34"/>
      <c r="H111" s="33"/>
      <c r="I111" s="35"/>
      <c r="J111" s="35"/>
      <c r="K111" s="36"/>
      <c r="L111" s="96"/>
      <c r="M111" s="37"/>
      <c r="N111" s="37"/>
      <c r="O111" s="37"/>
      <c r="P111" s="38"/>
      <c r="Q111" s="207"/>
      <c r="R111" s="193"/>
      <c r="S111" s="194"/>
      <c r="T111" s="195"/>
      <c r="U111" s="196"/>
      <c r="V111" s="197"/>
      <c r="W111" s="198"/>
      <c r="X111" s="198"/>
      <c r="Y111" s="199"/>
      <c r="Z111" s="117"/>
      <c r="AA111" s="39"/>
      <c r="AB111" s="118"/>
      <c r="AC111" s="178" t="s">
        <v>0</v>
      </c>
      <c r="AD111" s="114" t="s">
        <v>0</v>
      </c>
      <c r="AE111" s="114"/>
    </row>
    <row r="112" spans="1:31" s="16" customFormat="1" ht="9" customHeight="1" thickTop="1" thickBot="1" x14ac:dyDescent="0.3">
      <c r="A112" s="140" t="s">
        <v>351</v>
      </c>
      <c r="B112" s="141" t="s">
        <v>7</v>
      </c>
      <c r="C112" s="141"/>
      <c r="D112" s="141" t="s">
        <v>8</v>
      </c>
      <c r="E112" s="141" t="s">
        <v>9</v>
      </c>
      <c r="F112" s="141" t="s">
        <v>10</v>
      </c>
      <c r="G112" s="142" t="s">
        <v>11</v>
      </c>
      <c r="H112" s="142" t="s">
        <v>12</v>
      </c>
      <c r="I112" s="142" t="s">
        <v>16</v>
      </c>
      <c r="J112" s="143" t="s">
        <v>13</v>
      </c>
      <c r="K112" s="143" t="s">
        <v>14</v>
      </c>
      <c r="L112" s="144" t="s">
        <v>355</v>
      </c>
      <c r="M112" s="145" t="s">
        <v>19</v>
      </c>
      <c r="N112" s="145" t="s">
        <v>312</v>
      </c>
      <c r="O112" s="145" t="s">
        <v>313</v>
      </c>
      <c r="P112" s="216" t="s">
        <v>529</v>
      </c>
      <c r="Q112" s="211"/>
      <c r="R112" s="155"/>
      <c r="S112" s="155"/>
      <c r="T112" s="155"/>
      <c r="U112" s="156"/>
      <c r="V112" s="146"/>
      <c r="W112" s="146"/>
      <c r="X112" s="146"/>
      <c r="Y112" s="147"/>
      <c r="Z112" s="179" t="s">
        <v>536</v>
      </c>
      <c r="AA112" s="146" t="s">
        <v>537</v>
      </c>
      <c r="AB112" s="147" t="s">
        <v>538</v>
      </c>
      <c r="AC112" s="178" t="s">
        <v>0</v>
      </c>
      <c r="AD112" s="114" t="s">
        <v>0</v>
      </c>
      <c r="AE112" s="114"/>
    </row>
    <row r="113" spans="1:31" s="15" customFormat="1" ht="15" customHeight="1" thickTop="1" thickBot="1" x14ac:dyDescent="0.3">
      <c r="A113" s="205" t="s">
        <v>549</v>
      </c>
      <c r="B113" s="253" t="s">
        <v>292</v>
      </c>
      <c r="C113" s="264" t="s">
        <v>0</v>
      </c>
      <c r="D113" s="152" t="s">
        <v>532</v>
      </c>
      <c r="E113" s="163" t="s">
        <v>392</v>
      </c>
      <c r="F113" s="163" t="s">
        <v>495</v>
      </c>
      <c r="G113" s="262" t="s">
        <v>0</v>
      </c>
      <c r="H113" s="232" t="s">
        <v>0</v>
      </c>
      <c r="I113" s="234">
        <v>11</v>
      </c>
      <c r="J113" s="234">
        <v>0.5</v>
      </c>
      <c r="K113" s="260">
        <f>IF(I113=" "," ",(I113+$H$6-J113))</f>
        <v>11.3</v>
      </c>
      <c r="L113" s="271" t="s">
        <v>306</v>
      </c>
      <c r="M113" s="222">
        <v>2016</v>
      </c>
      <c r="N113" s="241" t="str">
        <f>IF(Z113=1,"VERIFIED",IF(AA113=1,"CHECKED",IF(R113=1,"CHECK",IF(T113=1,"VERIFY",IF(U113=1,"NEED APP","NOT SCHED")))))</f>
        <v>NOT SCHED</v>
      </c>
      <c r="O113" s="130" t="s">
        <v>314</v>
      </c>
      <c r="P113" s="243" t="s">
        <v>318</v>
      </c>
      <c r="Q113" s="208">
        <f>IF(A114=" "," ",1)</f>
        <v>1</v>
      </c>
      <c r="R113" s="112" t="s">
        <v>0</v>
      </c>
      <c r="S113" s="51">
        <v>1</v>
      </c>
      <c r="T113" s="95" t="s">
        <v>0</v>
      </c>
      <c r="U113" s="200" t="s">
        <v>0</v>
      </c>
      <c r="V113" s="201" t="s">
        <v>0</v>
      </c>
      <c r="W113" s="202" t="s">
        <v>0</v>
      </c>
      <c r="X113" s="203" t="s">
        <v>0</v>
      </c>
      <c r="Y113" s="204" t="s">
        <v>0</v>
      </c>
      <c r="Z113" s="115" t="s">
        <v>0</v>
      </c>
      <c r="AA113" s="112" t="s">
        <v>0</v>
      </c>
      <c r="AB113" s="116" t="s">
        <v>0</v>
      </c>
      <c r="AC113" s="178" t="s">
        <v>0</v>
      </c>
      <c r="AD113" s="114" t="s">
        <v>0</v>
      </c>
      <c r="AE113" s="114"/>
    </row>
    <row r="114" spans="1:31" s="15" customFormat="1" ht="15" customHeight="1" thickTop="1" thickBot="1" x14ac:dyDescent="0.3">
      <c r="A114" s="217" t="s">
        <v>63</v>
      </c>
      <c r="B114" s="254"/>
      <c r="C114" s="264"/>
      <c r="D114" s="152" t="s">
        <v>316</v>
      </c>
      <c r="E114" s="162" t="s">
        <v>392</v>
      </c>
      <c r="F114" s="162" t="s">
        <v>495</v>
      </c>
      <c r="G114" s="263"/>
      <c r="H114" s="233"/>
      <c r="I114" s="235"/>
      <c r="J114" s="277"/>
      <c r="K114" s="261"/>
      <c r="L114" s="272"/>
      <c r="M114" s="223">
        <v>42783</v>
      </c>
      <c r="N114" s="242"/>
      <c r="O114" s="131" t="s">
        <v>315</v>
      </c>
      <c r="P114" s="244"/>
      <c r="Q114" s="484" t="s">
        <v>597</v>
      </c>
      <c r="R114" s="485"/>
      <c r="S114" s="485"/>
      <c r="T114" s="485"/>
      <c r="U114" s="485"/>
      <c r="V114" s="485"/>
      <c r="W114" s="485"/>
      <c r="X114" s="485"/>
      <c r="Y114" s="486"/>
      <c r="Z114" s="493" t="s">
        <v>598</v>
      </c>
      <c r="AA114" s="494"/>
      <c r="AB114" s="495"/>
      <c r="AC114" s="178" t="s">
        <v>0</v>
      </c>
      <c r="AD114" s="114" t="s">
        <v>0</v>
      </c>
      <c r="AE114" s="114"/>
    </row>
    <row r="115" spans="1:31" s="17" customFormat="1" ht="9" customHeight="1" thickTop="1" thickBot="1" x14ac:dyDescent="0.3">
      <c r="A115" s="218" t="s">
        <v>64</v>
      </c>
      <c r="B115" s="254"/>
      <c r="C115" s="264"/>
      <c r="D115" s="151" t="s">
        <v>531</v>
      </c>
      <c r="E115" s="129" t="s">
        <v>467</v>
      </c>
      <c r="F115" s="129" t="s">
        <v>468</v>
      </c>
      <c r="G115" s="153" t="s">
        <v>15</v>
      </c>
      <c r="H115" s="154" t="s">
        <v>534</v>
      </c>
      <c r="I115" s="154" t="s">
        <v>18</v>
      </c>
      <c r="J115" s="154" t="s">
        <v>17</v>
      </c>
      <c r="K115" s="154" t="s">
        <v>4</v>
      </c>
      <c r="L115" s="153" t="s">
        <v>535</v>
      </c>
      <c r="M115" s="475" t="s">
        <v>554</v>
      </c>
      <c r="N115" s="479"/>
      <c r="O115" s="476"/>
      <c r="P115" s="477"/>
      <c r="Q115" s="487"/>
      <c r="R115" s="488"/>
      <c r="S115" s="488"/>
      <c r="T115" s="488"/>
      <c r="U115" s="488"/>
      <c r="V115" s="488"/>
      <c r="W115" s="488"/>
      <c r="X115" s="488"/>
      <c r="Y115" s="489"/>
      <c r="Z115" s="496"/>
      <c r="AA115" s="494"/>
      <c r="AB115" s="495"/>
      <c r="AC115" s="178" t="s">
        <v>0</v>
      </c>
      <c r="AD115" s="114" t="s">
        <v>0</v>
      </c>
      <c r="AE115" s="114"/>
    </row>
    <row r="116" spans="1:31" s="15" customFormat="1" ht="15" customHeight="1" thickBot="1" x14ac:dyDescent="0.3">
      <c r="A116" s="18">
        <f>A109+1</f>
        <v>16</v>
      </c>
      <c r="B116" s="254"/>
      <c r="C116" s="264"/>
      <c r="D116" s="152" t="s">
        <v>533</v>
      </c>
      <c r="E116" s="281" t="s">
        <v>21</v>
      </c>
      <c r="F116" s="282"/>
      <c r="G116" s="256" t="s">
        <v>0</v>
      </c>
      <c r="H116" s="236" t="s">
        <v>0</v>
      </c>
      <c r="I116" s="232" t="s">
        <v>0</v>
      </c>
      <c r="J116" s="274" t="s">
        <v>305</v>
      </c>
      <c r="K116" s="230" t="str">
        <f>IF(S113=1,"Photo Needed",IF(S113=2,"24/7",IF(S113=3,"Has Photo","")))</f>
        <v>Photo Needed</v>
      </c>
      <c r="L116" s="276" t="s">
        <v>398</v>
      </c>
      <c r="M116" s="478"/>
      <c r="N116" s="479"/>
      <c r="O116" s="479"/>
      <c r="P116" s="480"/>
      <c r="Q116" s="487"/>
      <c r="R116" s="488"/>
      <c r="S116" s="488"/>
      <c r="T116" s="488"/>
      <c r="U116" s="488"/>
      <c r="V116" s="488"/>
      <c r="W116" s="488"/>
      <c r="X116" s="488"/>
      <c r="Y116" s="489"/>
      <c r="Z116" s="496"/>
      <c r="AA116" s="494"/>
      <c r="AB116" s="495"/>
      <c r="AC116" s="178" t="s">
        <v>0</v>
      </c>
      <c r="AD116" s="114" t="s">
        <v>0</v>
      </c>
      <c r="AE116" s="114"/>
    </row>
    <row r="117" spans="1:31" s="15" customFormat="1" ht="15" customHeight="1" thickTop="1" thickBot="1" x14ac:dyDescent="0.3">
      <c r="A117" s="219" t="str">
        <f>IF(Z113=1,"VERIFIED",IF(AA113=1,"CHECKED",IF(R113=1,"CHECK",IF(T113=1,"VERIFY",IF(U113=1,"NEED APP","NOT SCHED")))))</f>
        <v>NOT SCHED</v>
      </c>
      <c r="B117" s="286"/>
      <c r="C117" s="265"/>
      <c r="D117" s="152" t="s">
        <v>317</v>
      </c>
      <c r="E117" s="133" t="s">
        <v>0</v>
      </c>
      <c r="F117" s="133" t="s">
        <v>0</v>
      </c>
      <c r="G117" s="257"/>
      <c r="H117" s="237"/>
      <c r="I117" s="273"/>
      <c r="J117" s="275"/>
      <c r="K117" s="231"/>
      <c r="L117" s="270"/>
      <c r="M117" s="481"/>
      <c r="N117" s="482"/>
      <c r="O117" s="482"/>
      <c r="P117" s="483"/>
      <c r="Q117" s="490"/>
      <c r="R117" s="491"/>
      <c r="S117" s="491"/>
      <c r="T117" s="491"/>
      <c r="U117" s="491"/>
      <c r="V117" s="491"/>
      <c r="W117" s="491"/>
      <c r="X117" s="491"/>
      <c r="Y117" s="492"/>
      <c r="Z117" s="497"/>
      <c r="AA117" s="498"/>
      <c r="AB117" s="499"/>
      <c r="AC117" s="178" t="s">
        <v>0</v>
      </c>
      <c r="AD117" s="114" t="s">
        <v>0</v>
      </c>
      <c r="AE117" s="114"/>
    </row>
    <row r="118" spans="1:31" s="45" customFormat="1" ht="4.9000000000000004" customHeight="1" thickTop="1" thickBot="1" x14ac:dyDescent="0.3">
      <c r="A118" s="120"/>
      <c r="B118" s="30"/>
      <c r="C118" s="31"/>
      <c r="D118" s="32"/>
      <c r="E118" s="33"/>
      <c r="F118" s="33"/>
      <c r="G118" s="34"/>
      <c r="H118" s="33"/>
      <c r="I118" s="35"/>
      <c r="J118" s="35"/>
      <c r="K118" s="36"/>
      <c r="L118" s="96"/>
      <c r="M118" s="37"/>
      <c r="N118" s="37"/>
      <c r="O118" s="37"/>
      <c r="P118" s="38"/>
      <c r="Q118" s="207"/>
      <c r="R118" s="193"/>
      <c r="S118" s="194"/>
      <c r="T118" s="195"/>
      <c r="U118" s="196"/>
      <c r="V118" s="197"/>
      <c r="W118" s="198"/>
      <c r="X118" s="198"/>
      <c r="Y118" s="199"/>
      <c r="Z118" s="117"/>
      <c r="AA118" s="39"/>
      <c r="AB118" s="118"/>
      <c r="AC118" s="178" t="s">
        <v>0</v>
      </c>
      <c r="AD118" s="114" t="s">
        <v>0</v>
      </c>
      <c r="AE118" s="114"/>
    </row>
    <row r="119" spans="1:31" s="16" customFormat="1" ht="9" customHeight="1" thickTop="1" thickBot="1" x14ac:dyDescent="0.3">
      <c r="A119" s="140" t="s">
        <v>351</v>
      </c>
      <c r="B119" s="141" t="s">
        <v>7</v>
      </c>
      <c r="C119" s="141"/>
      <c r="D119" s="141" t="s">
        <v>8</v>
      </c>
      <c r="E119" s="141" t="s">
        <v>9</v>
      </c>
      <c r="F119" s="141" t="s">
        <v>10</v>
      </c>
      <c r="G119" s="142" t="s">
        <v>11</v>
      </c>
      <c r="H119" s="142" t="s">
        <v>12</v>
      </c>
      <c r="I119" s="142" t="s">
        <v>16</v>
      </c>
      <c r="J119" s="143" t="s">
        <v>13</v>
      </c>
      <c r="K119" s="143" t="s">
        <v>14</v>
      </c>
      <c r="L119" s="144" t="s">
        <v>355</v>
      </c>
      <c r="M119" s="145" t="s">
        <v>19</v>
      </c>
      <c r="N119" s="145" t="s">
        <v>312</v>
      </c>
      <c r="O119" s="145" t="s">
        <v>313</v>
      </c>
      <c r="P119" s="216" t="s">
        <v>529</v>
      </c>
      <c r="Q119" s="211"/>
      <c r="R119" s="155"/>
      <c r="S119" s="155"/>
      <c r="T119" s="155"/>
      <c r="U119" s="156"/>
      <c r="V119" s="146"/>
      <c r="W119" s="146"/>
      <c r="X119" s="146"/>
      <c r="Y119" s="147"/>
      <c r="Z119" s="179" t="s">
        <v>536</v>
      </c>
      <c r="AA119" s="146" t="s">
        <v>537</v>
      </c>
      <c r="AB119" s="147" t="s">
        <v>538</v>
      </c>
      <c r="AC119" s="178" t="s">
        <v>0</v>
      </c>
      <c r="AD119" s="114" t="s">
        <v>0</v>
      </c>
      <c r="AE119" s="114"/>
    </row>
    <row r="120" spans="1:31" s="15" customFormat="1" ht="15" customHeight="1" thickTop="1" thickBot="1" x14ac:dyDescent="0.25">
      <c r="A120" s="205" t="s">
        <v>549</v>
      </c>
      <c r="B120" s="253" t="s">
        <v>56</v>
      </c>
      <c r="C120" s="264" t="s">
        <v>0</v>
      </c>
      <c r="D120" s="152" t="s">
        <v>532</v>
      </c>
      <c r="E120" s="159" t="s">
        <v>390</v>
      </c>
      <c r="F120" s="159" t="s">
        <v>391</v>
      </c>
      <c r="G120" s="262" t="s">
        <v>0</v>
      </c>
      <c r="H120" s="232" t="s">
        <v>0</v>
      </c>
      <c r="I120" s="234">
        <v>12.8</v>
      </c>
      <c r="J120" s="234">
        <v>0.84</v>
      </c>
      <c r="K120" s="260">
        <f>IF(I120=" "," ",(I120+$H$6-J120))</f>
        <v>12.760000000000002</v>
      </c>
      <c r="L120" s="271" t="s">
        <v>306</v>
      </c>
      <c r="M120" s="222">
        <v>2016</v>
      </c>
      <c r="N120" s="241" t="str">
        <f>IF(Z120=1,"VERIFIED",IF(AA120=1,"CHECKED",IF(R120=1,"CHECK",IF(T120=1,"VERIFY",IF(U120=1,"NEED APP","NOT SCHED")))))</f>
        <v>NOT SCHED</v>
      </c>
      <c r="O120" s="90" t="s">
        <v>314</v>
      </c>
      <c r="P120" s="428" t="s">
        <v>311</v>
      </c>
      <c r="Q120" s="208">
        <f>IF(A121=" "," ",1)</f>
        <v>1</v>
      </c>
      <c r="R120" s="112" t="s">
        <v>0</v>
      </c>
      <c r="S120" s="51">
        <v>1</v>
      </c>
      <c r="T120" s="95" t="s">
        <v>0</v>
      </c>
      <c r="U120" s="200" t="s">
        <v>0</v>
      </c>
      <c r="V120" s="201" t="s">
        <v>0</v>
      </c>
      <c r="W120" s="202" t="s">
        <v>0</v>
      </c>
      <c r="X120" s="203" t="s">
        <v>0</v>
      </c>
      <c r="Y120" s="204" t="s">
        <v>0</v>
      </c>
      <c r="Z120" s="115" t="s">
        <v>0</v>
      </c>
      <c r="AA120" s="112" t="s">
        <v>0</v>
      </c>
      <c r="AB120" s="116" t="s">
        <v>0</v>
      </c>
      <c r="AC120" s="178" t="s">
        <v>0</v>
      </c>
      <c r="AD120" s="114" t="s">
        <v>0</v>
      </c>
      <c r="AE120" s="114"/>
    </row>
    <row r="121" spans="1:31" s="15" customFormat="1" ht="15" customHeight="1" thickTop="1" thickBot="1" x14ac:dyDescent="0.25">
      <c r="A121" s="217" t="s">
        <v>54</v>
      </c>
      <c r="B121" s="254"/>
      <c r="C121" s="264"/>
      <c r="D121" s="152" t="s">
        <v>316</v>
      </c>
      <c r="E121" s="110" t="s">
        <v>390</v>
      </c>
      <c r="F121" s="110" t="s">
        <v>391</v>
      </c>
      <c r="G121" s="263"/>
      <c r="H121" s="233"/>
      <c r="I121" s="235"/>
      <c r="J121" s="277"/>
      <c r="K121" s="261"/>
      <c r="L121" s="272"/>
      <c r="M121" s="223">
        <v>42783</v>
      </c>
      <c r="N121" s="242"/>
      <c r="O121" s="91" t="s">
        <v>315</v>
      </c>
      <c r="P121" s="429"/>
      <c r="Q121" s="484" t="s">
        <v>597</v>
      </c>
      <c r="R121" s="485"/>
      <c r="S121" s="485"/>
      <c r="T121" s="485"/>
      <c r="U121" s="485"/>
      <c r="V121" s="485"/>
      <c r="W121" s="485"/>
      <c r="X121" s="485"/>
      <c r="Y121" s="486"/>
      <c r="Z121" s="493" t="s">
        <v>598</v>
      </c>
      <c r="AA121" s="494"/>
      <c r="AB121" s="495"/>
      <c r="AC121" s="178" t="s">
        <v>0</v>
      </c>
      <c r="AD121" s="114" t="s">
        <v>0</v>
      </c>
      <c r="AE121" s="114"/>
    </row>
    <row r="122" spans="1:31" s="17" customFormat="1" ht="9" customHeight="1" thickTop="1" thickBot="1" x14ac:dyDescent="0.3">
      <c r="A122" s="218" t="s">
        <v>55</v>
      </c>
      <c r="B122" s="254"/>
      <c r="C122" s="264"/>
      <c r="D122" s="151" t="s">
        <v>531</v>
      </c>
      <c r="E122" s="129" t="s">
        <v>465</v>
      </c>
      <c r="F122" s="129" t="s">
        <v>466</v>
      </c>
      <c r="G122" s="153" t="s">
        <v>15</v>
      </c>
      <c r="H122" s="154" t="s">
        <v>534</v>
      </c>
      <c r="I122" s="154" t="s">
        <v>18</v>
      </c>
      <c r="J122" s="154" t="s">
        <v>17</v>
      </c>
      <c r="K122" s="154" t="s">
        <v>4</v>
      </c>
      <c r="L122" s="153" t="s">
        <v>535</v>
      </c>
      <c r="M122" s="475" t="s">
        <v>573</v>
      </c>
      <c r="N122" s="476"/>
      <c r="O122" s="476"/>
      <c r="P122" s="477"/>
      <c r="Q122" s="487"/>
      <c r="R122" s="488"/>
      <c r="S122" s="488"/>
      <c r="T122" s="488"/>
      <c r="U122" s="488"/>
      <c r="V122" s="488"/>
      <c r="W122" s="488"/>
      <c r="X122" s="488"/>
      <c r="Y122" s="489"/>
      <c r="Z122" s="496"/>
      <c r="AA122" s="494"/>
      <c r="AB122" s="495"/>
      <c r="AC122" s="178" t="s">
        <v>0</v>
      </c>
      <c r="AD122" s="114" t="s">
        <v>0</v>
      </c>
      <c r="AE122" s="114"/>
    </row>
    <row r="123" spans="1:31" s="15" customFormat="1" ht="15" customHeight="1" thickBot="1" x14ac:dyDescent="0.3">
      <c r="A123" s="18">
        <v>17</v>
      </c>
      <c r="B123" s="254"/>
      <c r="C123" s="264"/>
      <c r="D123" s="152" t="s">
        <v>533</v>
      </c>
      <c r="E123" s="281" t="s">
        <v>21</v>
      </c>
      <c r="F123" s="282"/>
      <c r="G123" s="256" t="s">
        <v>0</v>
      </c>
      <c r="H123" s="236" t="s">
        <v>0</v>
      </c>
      <c r="I123" s="232" t="s">
        <v>0</v>
      </c>
      <c r="J123" s="274" t="s">
        <v>305</v>
      </c>
      <c r="K123" s="230" t="str">
        <f>IF(S120=1,"Photo Needed",IF(S120=2,"24/7",IF(S120=3,"Has Photo","")))</f>
        <v>Photo Needed</v>
      </c>
      <c r="L123" s="276" t="s">
        <v>398</v>
      </c>
      <c r="M123" s="478"/>
      <c r="N123" s="479"/>
      <c r="O123" s="479"/>
      <c r="P123" s="480"/>
      <c r="Q123" s="487"/>
      <c r="R123" s="488"/>
      <c r="S123" s="488"/>
      <c r="T123" s="488"/>
      <c r="U123" s="488"/>
      <c r="V123" s="488"/>
      <c r="W123" s="488"/>
      <c r="X123" s="488"/>
      <c r="Y123" s="489"/>
      <c r="Z123" s="496"/>
      <c r="AA123" s="494"/>
      <c r="AB123" s="495"/>
      <c r="AC123" s="178" t="s">
        <v>0</v>
      </c>
      <c r="AD123" s="114" t="s">
        <v>0</v>
      </c>
      <c r="AE123" s="114"/>
    </row>
    <row r="124" spans="1:31" s="15" customFormat="1" ht="15" customHeight="1" thickTop="1" thickBot="1" x14ac:dyDescent="0.3">
      <c r="A124" s="219" t="str">
        <f>IF(Z120=1,"VERIFIED",IF(AA120=1,"CHECKED",IF(R120=1,"CHECK",IF(T120=1,"VERIFY",IF(U120=1,"NEED APP","NOT SCHED")))))</f>
        <v>NOT SCHED</v>
      </c>
      <c r="B124" s="255"/>
      <c r="C124" s="265"/>
      <c r="D124" s="152" t="s">
        <v>317</v>
      </c>
      <c r="E124" s="133" t="s">
        <v>0</v>
      </c>
      <c r="F124" s="133" t="s">
        <v>0</v>
      </c>
      <c r="G124" s="257"/>
      <c r="H124" s="237"/>
      <c r="I124" s="273"/>
      <c r="J124" s="275"/>
      <c r="K124" s="231"/>
      <c r="L124" s="270"/>
      <c r="M124" s="481"/>
      <c r="N124" s="482"/>
      <c r="O124" s="482"/>
      <c r="P124" s="483"/>
      <c r="Q124" s="490"/>
      <c r="R124" s="491"/>
      <c r="S124" s="491"/>
      <c r="T124" s="491"/>
      <c r="U124" s="491"/>
      <c r="V124" s="491"/>
      <c r="W124" s="491"/>
      <c r="X124" s="491"/>
      <c r="Y124" s="492"/>
      <c r="Z124" s="497"/>
      <c r="AA124" s="498"/>
      <c r="AB124" s="499"/>
      <c r="AC124" s="178" t="s">
        <v>0</v>
      </c>
      <c r="AD124" s="114" t="s">
        <v>0</v>
      </c>
      <c r="AE124" s="114"/>
    </row>
    <row r="125" spans="1:31" s="45" customFormat="1" ht="4.9000000000000004" customHeight="1" thickTop="1" thickBot="1" x14ac:dyDescent="0.3">
      <c r="A125" s="29"/>
      <c r="B125" s="30"/>
      <c r="C125" s="31"/>
      <c r="D125" s="32"/>
      <c r="E125" s="33"/>
      <c r="F125" s="33"/>
      <c r="G125" s="34"/>
      <c r="H125" s="33"/>
      <c r="I125" s="35"/>
      <c r="J125" s="35"/>
      <c r="K125" s="36"/>
      <c r="L125" s="96"/>
      <c r="M125" s="37"/>
      <c r="N125" s="37"/>
      <c r="O125" s="37"/>
      <c r="P125" s="38"/>
      <c r="Q125" s="207"/>
      <c r="R125" s="193"/>
      <c r="S125" s="194"/>
      <c r="T125" s="195"/>
      <c r="U125" s="196"/>
      <c r="V125" s="197"/>
      <c r="W125" s="198"/>
      <c r="X125" s="198"/>
      <c r="Y125" s="199"/>
      <c r="Z125" s="117"/>
      <c r="AA125" s="39"/>
      <c r="AB125" s="118"/>
      <c r="AC125" s="178" t="s">
        <v>0</v>
      </c>
      <c r="AD125" s="114" t="s">
        <v>0</v>
      </c>
      <c r="AE125" s="114"/>
    </row>
    <row r="126" spans="1:31" s="16" customFormat="1" ht="9" customHeight="1" thickTop="1" thickBot="1" x14ac:dyDescent="0.3">
      <c r="A126" s="140" t="s">
        <v>351</v>
      </c>
      <c r="B126" s="141" t="s">
        <v>7</v>
      </c>
      <c r="C126" s="141"/>
      <c r="D126" s="141" t="s">
        <v>8</v>
      </c>
      <c r="E126" s="141" t="s">
        <v>9</v>
      </c>
      <c r="F126" s="141" t="s">
        <v>10</v>
      </c>
      <c r="G126" s="142" t="s">
        <v>11</v>
      </c>
      <c r="H126" s="142" t="s">
        <v>12</v>
      </c>
      <c r="I126" s="142" t="s">
        <v>16</v>
      </c>
      <c r="J126" s="143" t="s">
        <v>13</v>
      </c>
      <c r="K126" s="143" t="s">
        <v>14</v>
      </c>
      <c r="L126" s="144" t="s">
        <v>355</v>
      </c>
      <c r="M126" s="145" t="s">
        <v>19</v>
      </c>
      <c r="N126" s="145" t="s">
        <v>312</v>
      </c>
      <c r="O126" s="145" t="s">
        <v>313</v>
      </c>
      <c r="P126" s="216" t="s">
        <v>529</v>
      </c>
      <c r="Q126" s="211"/>
      <c r="R126" s="155"/>
      <c r="S126" s="155"/>
      <c r="T126" s="155"/>
      <c r="U126" s="156"/>
      <c r="V126" s="146"/>
      <c r="W126" s="146"/>
      <c r="X126" s="146"/>
      <c r="Y126" s="147"/>
      <c r="Z126" s="179" t="s">
        <v>536</v>
      </c>
      <c r="AA126" s="146" t="s">
        <v>537</v>
      </c>
      <c r="AB126" s="147" t="s">
        <v>538</v>
      </c>
      <c r="AC126" s="178" t="s">
        <v>0</v>
      </c>
      <c r="AD126" s="114" t="s">
        <v>0</v>
      </c>
      <c r="AE126" s="114"/>
    </row>
    <row r="127" spans="1:31" s="15" customFormat="1" ht="15" customHeight="1" thickTop="1" thickBot="1" x14ac:dyDescent="0.25">
      <c r="A127" s="205" t="s">
        <v>549</v>
      </c>
      <c r="B127" s="253" t="s">
        <v>291</v>
      </c>
      <c r="C127" s="264" t="s">
        <v>0</v>
      </c>
      <c r="D127" s="152" t="s">
        <v>532</v>
      </c>
      <c r="E127" s="159" t="s">
        <v>393</v>
      </c>
      <c r="F127" s="159" t="s">
        <v>394</v>
      </c>
      <c r="G127" s="262" t="s">
        <v>0</v>
      </c>
      <c r="H127" s="232" t="s">
        <v>0</v>
      </c>
      <c r="I127" s="234">
        <v>12.9</v>
      </c>
      <c r="J127" s="234">
        <v>0.47</v>
      </c>
      <c r="K127" s="260">
        <f>IF(I127=" "," ",(I127+$H$6-J127))</f>
        <v>13.23</v>
      </c>
      <c r="L127" s="271" t="s">
        <v>306</v>
      </c>
      <c r="M127" s="222">
        <v>2016</v>
      </c>
      <c r="N127" s="241" t="str">
        <f>IF(Z127=1,"VERIFIED",IF(AA127=1,"CHECKED",IF(R127=1,"CHECK",IF(T127=1,"VERIFY",IF(U127=1,"NEED APP","NOT SCHED")))))</f>
        <v>NOT SCHED</v>
      </c>
      <c r="O127" s="90" t="s">
        <v>314</v>
      </c>
      <c r="P127" s="243" t="s">
        <v>319</v>
      </c>
      <c r="Q127" s="208">
        <f>IF(A128=" "," ",1)</f>
        <v>1</v>
      </c>
      <c r="R127" s="112" t="s">
        <v>0</v>
      </c>
      <c r="S127" s="51">
        <v>1</v>
      </c>
      <c r="T127" s="95" t="s">
        <v>0</v>
      </c>
      <c r="U127" s="200" t="s">
        <v>0</v>
      </c>
      <c r="V127" s="201" t="s">
        <v>0</v>
      </c>
      <c r="W127" s="202" t="s">
        <v>0</v>
      </c>
      <c r="X127" s="203" t="s">
        <v>0</v>
      </c>
      <c r="Y127" s="204" t="s">
        <v>0</v>
      </c>
      <c r="Z127" s="115" t="s">
        <v>0</v>
      </c>
      <c r="AA127" s="112" t="s">
        <v>0</v>
      </c>
      <c r="AB127" s="116" t="s">
        <v>0</v>
      </c>
      <c r="AC127" s="178" t="s">
        <v>0</v>
      </c>
      <c r="AD127" s="114" t="s">
        <v>0</v>
      </c>
      <c r="AE127" s="114"/>
    </row>
    <row r="128" spans="1:31" s="15" customFormat="1" ht="15" customHeight="1" thickTop="1" thickBot="1" x14ac:dyDescent="0.25">
      <c r="A128" s="217" t="s">
        <v>59</v>
      </c>
      <c r="B128" s="254"/>
      <c r="C128" s="264"/>
      <c r="D128" s="152" t="s">
        <v>316</v>
      </c>
      <c r="E128" s="110" t="s">
        <v>393</v>
      </c>
      <c r="F128" s="110" t="s">
        <v>394</v>
      </c>
      <c r="G128" s="263"/>
      <c r="H128" s="233"/>
      <c r="I128" s="235"/>
      <c r="J128" s="277"/>
      <c r="K128" s="261"/>
      <c r="L128" s="272"/>
      <c r="M128" s="223">
        <v>42783</v>
      </c>
      <c r="N128" s="242"/>
      <c r="O128" s="91" t="s">
        <v>315</v>
      </c>
      <c r="P128" s="244"/>
      <c r="Q128" s="484" t="s">
        <v>597</v>
      </c>
      <c r="R128" s="485"/>
      <c r="S128" s="485"/>
      <c r="T128" s="485"/>
      <c r="U128" s="485"/>
      <c r="V128" s="485"/>
      <c r="W128" s="485"/>
      <c r="X128" s="485"/>
      <c r="Y128" s="486"/>
      <c r="Z128" s="493" t="s">
        <v>598</v>
      </c>
      <c r="AA128" s="494"/>
      <c r="AB128" s="495"/>
      <c r="AC128" s="178" t="s">
        <v>0</v>
      </c>
      <c r="AD128" s="114" t="s">
        <v>0</v>
      </c>
      <c r="AE128" s="114"/>
    </row>
    <row r="129" spans="1:31" s="17" customFormat="1" ht="9" customHeight="1" thickTop="1" thickBot="1" x14ac:dyDescent="0.3">
      <c r="A129" s="218" t="s">
        <v>60</v>
      </c>
      <c r="B129" s="254"/>
      <c r="C129" s="264"/>
      <c r="D129" s="151" t="s">
        <v>531</v>
      </c>
      <c r="E129" s="129" t="s">
        <v>463</v>
      </c>
      <c r="F129" s="129" t="s">
        <v>464</v>
      </c>
      <c r="G129" s="153" t="s">
        <v>15</v>
      </c>
      <c r="H129" s="154" t="s">
        <v>534</v>
      </c>
      <c r="I129" s="154" t="s">
        <v>18</v>
      </c>
      <c r="J129" s="154" t="s">
        <v>17</v>
      </c>
      <c r="K129" s="154" t="s">
        <v>4</v>
      </c>
      <c r="L129" s="153" t="s">
        <v>535</v>
      </c>
      <c r="M129" s="475" t="s">
        <v>578</v>
      </c>
      <c r="N129" s="476"/>
      <c r="O129" s="476"/>
      <c r="P129" s="477"/>
      <c r="Q129" s="487"/>
      <c r="R129" s="488"/>
      <c r="S129" s="488"/>
      <c r="T129" s="488"/>
      <c r="U129" s="488"/>
      <c r="V129" s="488"/>
      <c r="W129" s="488"/>
      <c r="X129" s="488"/>
      <c r="Y129" s="489"/>
      <c r="Z129" s="496"/>
      <c r="AA129" s="494"/>
      <c r="AB129" s="495"/>
      <c r="AC129" s="178" t="s">
        <v>0</v>
      </c>
      <c r="AD129" s="114" t="s">
        <v>0</v>
      </c>
      <c r="AE129" s="114"/>
    </row>
    <row r="130" spans="1:31" s="15" customFormat="1" ht="15" customHeight="1" thickBot="1" x14ac:dyDescent="0.3">
      <c r="A130" s="18">
        <v>18</v>
      </c>
      <c r="B130" s="254"/>
      <c r="C130" s="264"/>
      <c r="D130" s="152" t="s">
        <v>533</v>
      </c>
      <c r="E130" s="281" t="s">
        <v>21</v>
      </c>
      <c r="F130" s="282"/>
      <c r="G130" s="256" t="s">
        <v>0</v>
      </c>
      <c r="H130" s="236" t="s">
        <v>0</v>
      </c>
      <c r="I130" s="232" t="s">
        <v>0</v>
      </c>
      <c r="J130" s="274" t="s">
        <v>305</v>
      </c>
      <c r="K130" s="230" t="str">
        <f>IF(S127=1,"Photo Needed",IF(S127=2,"24/7",IF(S127=3,"Has Photo","")))</f>
        <v>Photo Needed</v>
      </c>
      <c r="L130" s="276" t="s">
        <v>398</v>
      </c>
      <c r="M130" s="478"/>
      <c r="N130" s="479"/>
      <c r="O130" s="479"/>
      <c r="P130" s="480"/>
      <c r="Q130" s="487"/>
      <c r="R130" s="488"/>
      <c r="S130" s="488"/>
      <c r="T130" s="488"/>
      <c r="U130" s="488"/>
      <c r="V130" s="488"/>
      <c r="W130" s="488"/>
      <c r="X130" s="488"/>
      <c r="Y130" s="489"/>
      <c r="Z130" s="496"/>
      <c r="AA130" s="494"/>
      <c r="AB130" s="495"/>
      <c r="AC130" s="178" t="s">
        <v>0</v>
      </c>
      <c r="AD130" s="114" t="s">
        <v>0</v>
      </c>
      <c r="AE130" s="114"/>
    </row>
    <row r="131" spans="1:31" s="15" customFormat="1" ht="15" customHeight="1" thickTop="1" thickBot="1" x14ac:dyDescent="0.3">
      <c r="A131" s="219" t="str">
        <f>IF(Z127=1,"VERIFIED",IF(AA127=1,"CHECKED",IF(R127=1,"CHECK",IF(T127=1,"VERIFY",IF(U127=1,"NEED APP","NOT SCHED")))))</f>
        <v>NOT SCHED</v>
      </c>
      <c r="B131" s="255"/>
      <c r="C131" s="265"/>
      <c r="D131" s="152" t="s">
        <v>317</v>
      </c>
      <c r="E131" s="133" t="s">
        <v>0</v>
      </c>
      <c r="F131" s="133" t="s">
        <v>0</v>
      </c>
      <c r="G131" s="257"/>
      <c r="H131" s="237"/>
      <c r="I131" s="273"/>
      <c r="J131" s="275"/>
      <c r="K131" s="231"/>
      <c r="L131" s="270"/>
      <c r="M131" s="481"/>
      <c r="N131" s="482"/>
      <c r="O131" s="482"/>
      <c r="P131" s="483"/>
      <c r="Q131" s="490"/>
      <c r="R131" s="491"/>
      <c r="S131" s="491"/>
      <c r="T131" s="491"/>
      <c r="U131" s="491"/>
      <c r="V131" s="491"/>
      <c r="W131" s="491"/>
      <c r="X131" s="491"/>
      <c r="Y131" s="492"/>
      <c r="Z131" s="497"/>
      <c r="AA131" s="498"/>
      <c r="AB131" s="499"/>
      <c r="AC131" s="178" t="s">
        <v>0</v>
      </c>
      <c r="AD131" s="114" t="s">
        <v>0</v>
      </c>
      <c r="AE131" s="114"/>
    </row>
    <row r="132" spans="1:31" s="15" customFormat="1" ht="59.25" customHeight="1" thickTop="1" thickBot="1" x14ac:dyDescent="0.3">
      <c r="A132" s="247" t="s">
        <v>564</v>
      </c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9"/>
      <c r="Q132" s="283" t="str">
        <f>$L$2</f>
        <v>BE-2 Cotuit Bay/ Seapuit River</v>
      </c>
      <c r="R132" s="284"/>
      <c r="S132" s="284"/>
      <c r="T132" s="284"/>
      <c r="U132" s="284"/>
      <c r="V132" s="284"/>
      <c r="W132" s="284"/>
      <c r="X132" s="284"/>
      <c r="Y132" s="285"/>
      <c r="Z132" s="168"/>
      <c r="AA132" s="169"/>
      <c r="AB132" s="170"/>
      <c r="AC132" s="178" t="s">
        <v>0</v>
      </c>
      <c r="AD132" s="114" t="s">
        <v>0</v>
      </c>
      <c r="AE132" s="114"/>
    </row>
    <row r="133" spans="1:31" s="16" customFormat="1" ht="9" customHeight="1" thickTop="1" thickBot="1" x14ac:dyDescent="0.3">
      <c r="A133" s="140" t="s">
        <v>351</v>
      </c>
      <c r="B133" s="141" t="s">
        <v>7</v>
      </c>
      <c r="C133" s="141"/>
      <c r="D133" s="141" t="s">
        <v>8</v>
      </c>
      <c r="E133" s="141" t="s">
        <v>9</v>
      </c>
      <c r="F133" s="141" t="s">
        <v>10</v>
      </c>
      <c r="G133" s="142" t="s">
        <v>11</v>
      </c>
      <c r="H133" s="142" t="s">
        <v>12</v>
      </c>
      <c r="I133" s="142" t="s">
        <v>16</v>
      </c>
      <c r="J133" s="143" t="s">
        <v>13</v>
      </c>
      <c r="K133" s="143" t="s">
        <v>14</v>
      </c>
      <c r="L133" s="144" t="s">
        <v>355</v>
      </c>
      <c r="M133" s="145" t="s">
        <v>19</v>
      </c>
      <c r="N133" s="145" t="s">
        <v>312</v>
      </c>
      <c r="O133" s="145" t="s">
        <v>313</v>
      </c>
      <c r="P133" s="216" t="s">
        <v>529</v>
      </c>
      <c r="Q133" s="211"/>
      <c r="R133" s="155"/>
      <c r="S133" s="155"/>
      <c r="T133" s="155"/>
      <c r="U133" s="156"/>
      <c r="V133" s="146"/>
      <c r="W133" s="146"/>
      <c r="X133" s="146"/>
      <c r="Y133" s="147"/>
      <c r="Z133" s="179" t="s">
        <v>536</v>
      </c>
      <c r="AA133" s="146" t="s">
        <v>537</v>
      </c>
      <c r="AB133" s="147" t="s">
        <v>538</v>
      </c>
      <c r="AC133" s="178" t="s">
        <v>0</v>
      </c>
      <c r="AD133" s="114" t="s">
        <v>0</v>
      </c>
      <c r="AE133" s="114"/>
    </row>
    <row r="134" spans="1:31" s="15" customFormat="1" ht="15" customHeight="1" thickTop="1" thickBot="1" x14ac:dyDescent="0.25">
      <c r="A134" s="205" t="s">
        <v>549</v>
      </c>
      <c r="B134" s="253" t="s">
        <v>237</v>
      </c>
      <c r="C134" s="264" t="s">
        <v>0</v>
      </c>
      <c r="D134" s="152" t="s">
        <v>532</v>
      </c>
      <c r="E134" s="159" t="s">
        <v>395</v>
      </c>
      <c r="F134" s="159" t="s">
        <v>396</v>
      </c>
      <c r="G134" s="262" t="s">
        <v>0</v>
      </c>
      <c r="H134" s="232" t="s">
        <v>0</v>
      </c>
      <c r="I134" s="234">
        <v>15.6</v>
      </c>
      <c r="J134" s="234">
        <v>0.39</v>
      </c>
      <c r="K134" s="260">
        <f>IF(I134=" "," ",(I134+$H$6-J134))</f>
        <v>16.009999999999998</v>
      </c>
      <c r="L134" s="271" t="s">
        <v>306</v>
      </c>
      <c r="M134" s="222">
        <v>2016</v>
      </c>
      <c r="N134" s="241" t="str">
        <f>IF(Z134=1,"VERIFIED",IF(AA134=1,"CHECKED",IF(R134=1,"CHECK",IF(T134=1,"VERIFY",IF(U134=1,"NEED APP","NOT SCHED")))))</f>
        <v>NOT SCHED</v>
      </c>
      <c r="O134" s="90" t="s">
        <v>314</v>
      </c>
      <c r="P134" s="243" t="s">
        <v>319</v>
      </c>
      <c r="Q134" s="208">
        <f>IF(A135=" "," ",1)</f>
        <v>1</v>
      </c>
      <c r="R134" s="112" t="s">
        <v>0</v>
      </c>
      <c r="S134" s="51">
        <v>1</v>
      </c>
      <c r="T134" s="95" t="s">
        <v>0</v>
      </c>
      <c r="U134" s="200" t="s">
        <v>0</v>
      </c>
      <c r="V134" s="201" t="s">
        <v>0</v>
      </c>
      <c r="W134" s="202" t="s">
        <v>0</v>
      </c>
      <c r="X134" s="203" t="s">
        <v>0</v>
      </c>
      <c r="Y134" s="204" t="s">
        <v>0</v>
      </c>
      <c r="Z134" s="115" t="s">
        <v>0</v>
      </c>
      <c r="AA134" s="112" t="s">
        <v>0</v>
      </c>
      <c r="AB134" s="116" t="s">
        <v>0</v>
      </c>
      <c r="AC134" s="178" t="s">
        <v>0</v>
      </c>
      <c r="AD134" s="114" t="s">
        <v>0</v>
      </c>
      <c r="AE134" s="114"/>
    </row>
    <row r="135" spans="1:31" s="15" customFormat="1" ht="15" customHeight="1" thickTop="1" thickBot="1" x14ac:dyDescent="0.25">
      <c r="A135" s="217" t="s">
        <v>235</v>
      </c>
      <c r="B135" s="254"/>
      <c r="C135" s="264"/>
      <c r="D135" s="152" t="s">
        <v>316</v>
      </c>
      <c r="E135" s="110" t="s">
        <v>395</v>
      </c>
      <c r="F135" s="110" t="s">
        <v>396</v>
      </c>
      <c r="G135" s="263"/>
      <c r="H135" s="233"/>
      <c r="I135" s="235"/>
      <c r="J135" s="277"/>
      <c r="K135" s="261"/>
      <c r="L135" s="272"/>
      <c r="M135" s="223">
        <v>42783</v>
      </c>
      <c r="N135" s="242"/>
      <c r="O135" s="91" t="s">
        <v>315</v>
      </c>
      <c r="P135" s="244"/>
      <c r="Q135" s="484" t="s">
        <v>597</v>
      </c>
      <c r="R135" s="485"/>
      <c r="S135" s="485"/>
      <c r="T135" s="485"/>
      <c r="U135" s="485"/>
      <c r="V135" s="485"/>
      <c r="W135" s="485"/>
      <c r="X135" s="485"/>
      <c r="Y135" s="486"/>
      <c r="Z135" s="493" t="s">
        <v>598</v>
      </c>
      <c r="AA135" s="494"/>
      <c r="AB135" s="495"/>
      <c r="AC135" s="178" t="s">
        <v>0</v>
      </c>
      <c r="AD135" s="114" t="s">
        <v>0</v>
      </c>
      <c r="AE135" s="114"/>
    </row>
    <row r="136" spans="1:31" s="17" customFormat="1" ht="9" customHeight="1" thickTop="1" thickBot="1" x14ac:dyDescent="0.3">
      <c r="A136" s="218" t="s">
        <v>236</v>
      </c>
      <c r="B136" s="254"/>
      <c r="C136" s="264"/>
      <c r="D136" s="151" t="s">
        <v>531</v>
      </c>
      <c r="E136" s="129" t="s">
        <v>461</v>
      </c>
      <c r="F136" s="129" t="s">
        <v>462</v>
      </c>
      <c r="G136" s="153" t="s">
        <v>15</v>
      </c>
      <c r="H136" s="154" t="s">
        <v>534</v>
      </c>
      <c r="I136" s="154" t="s">
        <v>18</v>
      </c>
      <c r="J136" s="154" t="s">
        <v>17</v>
      </c>
      <c r="K136" s="154" t="s">
        <v>4</v>
      </c>
      <c r="L136" s="153" t="s">
        <v>535</v>
      </c>
      <c r="M136" s="475" t="s">
        <v>572</v>
      </c>
      <c r="N136" s="476"/>
      <c r="O136" s="476"/>
      <c r="P136" s="477"/>
      <c r="Q136" s="487"/>
      <c r="R136" s="488"/>
      <c r="S136" s="488"/>
      <c r="T136" s="488"/>
      <c r="U136" s="488"/>
      <c r="V136" s="488"/>
      <c r="W136" s="488"/>
      <c r="X136" s="488"/>
      <c r="Y136" s="489"/>
      <c r="Z136" s="496"/>
      <c r="AA136" s="494"/>
      <c r="AB136" s="495"/>
      <c r="AC136" s="178" t="s">
        <v>0</v>
      </c>
      <c r="AD136" s="114" t="s">
        <v>0</v>
      </c>
      <c r="AE136" s="114"/>
    </row>
    <row r="137" spans="1:31" s="15" customFormat="1" ht="15" customHeight="1" thickBot="1" x14ac:dyDescent="0.3">
      <c r="A137" s="18">
        <f>A130+1</f>
        <v>19</v>
      </c>
      <c r="B137" s="254"/>
      <c r="C137" s="264"/>
      <c r="D137" s="152" t="s">
        <v>533</v>
      </c>
      <c r="E137" s="281" t="s">
        <v>21</v>
      </c>
      <c r="F137" s="282"/>
      <c r="G137" s="256" t="s">
        <v>0</v>
      </c>
      <c r="H137" s="236" t="s">
        <v>0</v>
      </c>
      <c r="I137" s="232" t="s">
        <v>0</v>
      </c>
      <c r="J137" s="274" t="s">
        <v>305</v>
      </c>
      <c r="K137" s="230" t="str">
        <f>IF(S134=1,"Photo Needed",IF(S134=2,"24/7",IF(S134=3,"Has Photo","")))</f>
        <v>Photo Needed</v>
      </c>
      <c r="L137" s="276" t="s">
        <v>398</v>
      </c>
      <c r="M137" s="478"/>
      <c r="N137" s="479"/>
      <c r="O137" s="479"/>
      <c r="P137" s="480"/>
      <c r="Q137" s="487"/>
      <c r="R137" s="488"/>
      <c r="S137" s="488"/>
      <c r="T137" s="488"/>
      <c r="U137" s="488"/>
      <c r="V137" s="488"/>
      <c r="W137" s="488"/>
      <c r="X137" s="488"/>
      <c r="Y137" s="489"/>
      <c r="Z137" s="496"/>
      <c r="AA137" s="494"/>
      <c r="AB137" s="495"/>
      <c r="AC137" s="178" t="s">
        <v>0</v>
      </c>
      <c r="AD137" s="114" t="s">
        <v>0</v>
      </c>
      <c r="AE137" s="114"/>
    </row>
    <row r="138" spans="1:31" s="15" customFormat="1" ht="15" customHeight="1" thickTop="1" thickBot="1" x14ac:dyDescent="0.3">
      <c r="A138" s="219" t="str">
        <f>IF(Z134=1,"VERIFIED",IF(AA134=1,"CHECKED",IF(R134=1,"CHECK",IF(T134=1,"VERIFY",IF(U134=1,"NEED APP","NOT SCHED")))))</f>
        <v>NOT SCHED</v>
      </c>
      <c r="B138" s="255"/>
      <c r="C138" s="265"/>
      <c r="D138" s="152" t="s">
        <v>317</v>
      </c>
      <c r="E138" s="133" t="s">
        <v>0</v>
      </c>
      <c r="F138" s="133" t="s">
        <v>0</v>
      </c>
      <c r="G138" s="257"/>
      <c r="H138" s="237"/>
      <c r="I138" s="273"/>
      <c r="J138" s="275"/>
      <c r="K138" s="231"/>
      <c r="L138" s="270"/>
      <c r="M138" s="481"/>
      <c r="N138" s="482"/>
      <c r="O138" s="482"/>
      <c r="P138" s="483"/>
      <c r="Q138" s="490"/>
      <c r="R138" s="491"/>
      <c r="S138" s="491"/>
      <c r="T138" s="491"/>
      <c r="U138" s="491"/>
      <c r="V138" s="491"/>
      <c r="W138" s="491"/>
      <c r="X138" s="491"/>
      <c r="Y138" s="492"/>
      <c r="Z138" s="497"/>
      <c r="AA138" s="498"/>
      <c r="AB138" s="499"/>
      <c r="AC138" s="178" t="s">
        <v>0</v>
      </c>
      <c r="AD138" s="114" t="s">
        <v>0</v>
      </c>
      <c r="AE138" s="114"/>
    </row>
    <row r="139" spans="1:31" s="45" customFormat="1" ht="4.9000000000000004" customHeight="1" thickTop="1" thickBot="1" x14ac:dyDescent="0.3">
      <c r="A139" s="29"/>
      <c r="B139" s="30"/>
      <c r="C139" s="31"/>
      <c r="D139" s="32"/>
      <c r="E139" s="33"/>
      <c r="F139" s="33"/>
      <c r="G139" s="34"/>
      <c r="H139" s="33"/>
      <c r="I139" s="35"/>
      <c r="J139" s="35"/>
      <c r="K139" s="36"/>
      <c r="L139" s="96"/>
      <c r="M139" s="37"/>
      <c r="N139" s="37"/>
      <c r="O139" s="37"/>
      <c r="P139" s="38"/>
      <c r="Q139" s="207"/>
      <c r="R139" s="193"/>
      <c r="S139" s="194"/>
      <c r="T139" s="195"/>
      <c r="U139" s="196"/>
      <c r="V139" s="197"/>
      <c r="W139" s="198"/>
      <c r="X139" s="198"/>
      <c r="Y139" s="199"/>
      <c r="Z139" s="117"/>
      <c r="AA139" s="39"/>
      <c r="AB139" s="118"/>
      <c r="AC139" s="178" t="s">
        <v>0</v>
      </c>
      <c r="AD139" s="114" t="s">
        <v>0</v>
      </c>
      <c r="AE139" s="114"/>
    </row>
    <row r="140" spans="1:31" s="16" customFormat="1" ht="9" customHeight="1" thickTop="1" thickBot="1" x14ac:dyDescent="0.3">
      <c r="A140" s="140" t="s">
        <v>351</v>
      </c>
      <c r="B140" s="141" t="s">
        <v>7</v>
      </c>
      <c r="C140" s="141"/>
      <c r="D140" s="141" t="s">
        <v>8</v>
      </c>
      <c r="E140" s="141" t="s">
        <v>9</v>
      </c>
      <c r="F140" s="141" t="s">
        <v>10</v>
      </c>
      <c r="G140" s="142" t="s">
        <v>11</v>
      </c>
      <c r="H140" s="142" t="s">
        <v>12</v>
      </c>
      <c r="I140" s="142" t="s">
        <v>16</v>
      </c>
      <c r="J140" s="143" t="s">
        <v>13</v>
      </c>
      <c r="K140" s="143" t="s">
        <v>14</v>
      </c>
      <c r="L140" s="144" t="s">
        <v>355</v>
      </c>
      <c r="M140" s="145" t="s">
        <v>19</v>
      </c>
      <c r="N140" s="145" t="s">
        <v>312</v>
      </c>
      <c r="O140" s="145" t="s">
        <v>313</v>
      </c>
      <c r="P140" s="216" t="s">
        <v>529</v>
      </c>
      <c r="Q140" s="211"/>
      <c r="R140" s="155"/>
      <c r="S140" s="155"/>
      <c r="T140" s="155"/>
      <c r="U140" s="156"/>
      <c r="V140" s="146"/>
      <c r="W140" s="146"/>
      <c r="X140" s="146"/>
      <c r="Y140" s="147"/>
      <c r="Z140" s="179" t="s">
        <v>536</v>
      </c>
      <c r="AA140" s="146" t="s">
        <v>537</v>
      </c>
      <c r="AB140" s="147" t="s">
        <v>538</v>
      </c>
      <c r="AC140" s="178" t="s">
        <v>0</v>
      </c>
      <c r="AD140" s="114" t="s">
        <v>0</v>
      </c>
      <c r="AE140" s="114"/>
    </row>
    <row r="141" spans="1:31" s="15" customFormat="1" ht="15" customHeight="1" thickTop="1" thickBot="1" x14ac:dyDescent="0.25">
      <c r="A141" s="205" t="s">
        <v>549</v>
      </c>
      <c r="B141" s="253" t="s">
        <v>232</v>
      </c>
      <c r="C141" s="264" t="s">
        <v>0</v>
      </c>
      <c r="D141" s="152" t="s">
        <v>532</v>
      </c>
      <c r="E141" s="159" t="s">
        <v>502</v>
      </c>
      <c r="F141" s="159" t="s">
        <v>397</v>
      </c>
      <c r="G141" s="262" t="s">
        <v>0</v>
      </c>
      <c r="H141" s="232" t="s">
        <v>0</v>
      </c>
      <c r="I141" s="234">
        <v>9.6</v>
      </c>
      <c r="J141" s="234">
        <v>0.23</v>
      </c>
      <c r="K141" s="260">
        <f>IF(I141=" "," ",(I141+$H$6-J141))</f>
        <v>10.17</v>
      </c>
      <c r="L141" s="271" t="s">
        <v>306</v>
      </c>
      <c r="M141" s="222">
        <v>2016</v>
      </c>
      <c r="N141" s="241" t="str">
        <f>IF(Z141=1,"VERIFIED",IF(AA141=1,"CHECKED",IF(R141=1,"CHECK",IF(T141=1,"VERIFY",IF(U141=1,"NEED APP","NOT SCHED")))))</f>
        <v>NOT SCHED</v>
      </c>
      <c r="O141" s="90" t="s">
        <v>314</v>
      </c>
      <c r="P141" s="243" t="s">
        <v>318</v>
      </c>
      <c r="Q141" s="208">
        <f>IF(A142=" "," ",1)</f>
        <v>1</v>
      </c>
      <c r="R141" s="112" t="s">
        <v>0</v>
      </c>
      <c r="S141" s="51">
        <v>1</v>
      </c>
      <c r="T141" s="95" t="s">
        <v>0</v>
      </c>
      <c r="U141" s="200" t="s">
        <v>0</v>
      </c>
      <c r="V141" s="201" t="s">
        <v>0</v>
      </c>
      <c r="W141" s="202" t="s">
        <v>0</v>
      </c>
      <c r="X141" s="203" t="s">
        <v>0</v>
      </c>
      <c r="Y141" s="204" t="s">
        <v>0</v>
      </c>
      <c r="Z141" s="115" t="s">
        <v>0</v>
      </c>
      <c r="AA141" s="112" t="s">
        <v>0</v>
      </c>
      <c r="AB141" s="116" t="s">
        <v>0</v>
      </c>
      <c r="AC141" s="178" t="s">
        <v>0</v>
      </c>
      <c r="AD141" s="114" t="s">
        <v>0</v>
      </c>
      <c r="AE141" s="114"/>
    </row>
    <row r="142" spans="1:31" s="15" customFormat="1" ht="15" customHeight="1" thickTop="1" thickBot="1" x14ac:dyDescent="0.25">
      <c r="A142" s="217" t="s">
        <v>230</v>
      </c>
      <c r="B142" s="254"/>
      <c r="C142" s="264"/>
      <c r="D142" s="152" t="s">
        <v>316</v>
      </c>
      <c r="E142" s="110" t="s">
        <v>503</v>
      </c>
      <c r="F142" s="110" t="s">
        <v>397</v>
      </c>
      <c r="G142" s="263"/>
      <c r="H142" s="233"/>
      <c r="I142" s="235"/>
      <c r="J142" s="277"/>
      <c r="K142" s="261"/>
      <c r="L142" s="272"/>
      <c r="M142" s="223">
        <v>42783</v>
      </c>
      <c r="N142" s="242"/>
      <c r="O142" s="91" t="s">
        <v>315</v>
      </c>
      <c r="P142" s="244"/>
      <c r="Q142" s="484" t="s">
        <v>597</v>
      </c>
      <c r="R142" s="485"/>
      <c r="S142" s="485"/>
      <c r="T142" s="485"/>
      <c r="U142" s="485"/>
      <c r="V142" s="485"/>
      <c r="W142" s="485"/>
      <c r="X142" s="485"/>
      <c r="Y142" s="486"/>
      <c r="Z142" s="493" t="s">
        <v>598</v>
      </c>
      <c r="AA142" s="494"/>
      <c r="AB142" s="495"/>
      <c r="AC142" s="178" t="s">
        <v>0</v>
      </c>
      <c r="AD142" s="114" t="s">
        <v>0</v>
      </c>
      <c r="AE142" s="114"/>
    </row>
    <row r="143" spans="1:31" s="17" customFormat="1" ht="9" customHeight="1" thickTop="1" thickBot="1" x14ac:dyDescent="0.3">
      <c r="A143" s="218" t="s">
        <v>231</v>
      </c>
      <c r="B143" s="254"/>
      <c r="C143" s="264"/>
      <c r="D143" s="151" t="s">
        <v>531</v>
      </c>
      <c r="E143" s="129" t="s">
        <v>459</v>
      </c>
      <c r="F143" s="129" t="s">
        <v>460</v>
      </c>
      <c r="G143" s="153" t="s">
        <v>15</v>
      </c>
      <c r="H143" s="154" t="s">
        <v>534</v>
      </c>
      <c r="I143" s="154" t="s">
        <v>18</v>
      </c>
      <c r="J143" s="154" t="s">
        <v>17</v>
      </c>
      <c r="K143" s="154" t="s">
        <v>4</v>
      </c>
      <c r="L143" s="153" t="s">
        <v>535</v>
      </c>
      <c r="M143" s="475" t="s">
        <v>572</v>
      </c>
      <c r="N143" s="476"/>
      <c r="O143" s="476"/>
      <c r="P143" s="477"/>
      <c r="Q143" s="487"/>
      <c r="R143" s="488"/>
      <c r="S143" s="488"/>
      <c r="T143" s="488"/>
      <c r="U143" s="488"/>
      <c r="V143" s="488"/>
      <c r="W143" s="488"/>
      <c r="X143" s="488"/>
      <c r="Y143" s="489"/>
      <c r="Z143" s="496"/>
      <c r="AA143" s="494"/>
      <c r="AB143" s="495"/>
      <c r="AC143" s="178" t="s">
        <v>0</v>
      </c>
      <c r="AD143" s="114" t="s">
        <v>0</v>
      </c>
      <c r="AE143" s="114"/>
    </row>
    <row r="144" spans="1:31" s="15" customFormat="1" ht="15" customHeight="1" thickBot="1" x14ac:dyDescent="0.3">
      <c r="A144" s="18">
        <f>A137+1</f>
        <v>20</v>
      </c>
      <c r="B144" s="254"/>
      <c r="C144" s="264"/>
      <c r="D144" s="152" t="s">
        <v>533</v>
      </c>
      <c r="E144" s="281" t="s">
        <v>21</v>
      </c>
      <c r="F144" s="282"/>
      <c r="G144" s="256" t="s">
        <v>0</v>
      </c>
      <c r="H144" s="236" t="s">
        <v>0</v>
      </c>
      <c r="I144" s="232" t="s">
        <v>0</v>
      </c>
      <c r="J144" s="274" t="s">
        <v>305</v>
      </c>
      <c r="K144" s="230" t="str">
        <f>IF(S141=1,"Photo Needed",IF(S141=2,"24/7",IF(S141=3,"Has Photo","")))</f>
        <v>Photo Needed</v>
      </c>
      <c r="L144" s="276" t="s">
        <v>398</v>
      </c>
      <c r="M144" s="478"/>
      <c r="N144" s="479"/>
      <c r="O144" s="479"/>
      <c r="P144" s="480"/>
      <c r="Q144" s="487"/>
      <c r="R144" s="488"/>
      <c r="S144" s="488"/>
      <c r="T144" s="488"/>
      <c r="U144" s="488"/>
      <c r="V144" s="488"/>
      <c r="W144" s="488"/>
      <c r="X144" s="488"/>
      <c r="Y144" s="489"/>
      <c r="Z144" s="496"/>
      <c r="AA144" s="494"/>
      <c r="AB144" s="495"/>
      <c r="AC144" s="178" t="s">
        <v>0</v>
      </c>
      <c r="AD144" s="114" t="s">
        <v>0</v>
      </c>
      <c r="AE144" s="114"/>
    </row>
    <row r="145" spans="1:31" s="15" customFormat="1" ht="15" customHeight="1" thickTop="1" thickBot="1" x14ac:dyDescent="0.3">
      <c r="A145" s="219" t="str">
        <f>IF(Z141=1,"VERIFIED",IF(AA141=1,"CHECKED",IF(R141=1,"CHECK",IF(T141=1,"VERIFY",IF(U141=1,"NEED APP","NOT SCHED")))))</f>
        <v>NOT SCHED</v>
      </c>
      <c r="B145" s="255"/>
      <c r="C145" s="265"/>
      <c r="D145" s="152" t="s">
        <v>317</v>
      </c>
      <c r="E145" s="133" t="s">
        <v>0</v>
      </c>
      <c r="F145" s="133" t="s">
        <v>0</v>
      </c>
      <c r="G145" s="257"/>
      <c r="H145" s="237"/>
      <c r="I145" s="273"/>
      <c r="J145" s="275"/>
      <c r="K145" s="231"/>
      <c r="L145" s="270"/>
      <c r="M145" s="481"/>
      <c r="N145" s="482"/>
      <c r="O145" s="482"/>
      <c r="P145" s="483"/>
      <c r="Q145" s="490"/>
      <c r="R145" s="491"/>
      <c r="S145" s="491"/>
      <c r="T145" s="491"/>
      <c r="U145" s="491"/>
      <c r="V145" s="491"/>
      <c r="W145" s="491"/>
      <c r="X145" s="491"/>
      <c r="Y145" s="492"/>
      <c r="Z145" s="497"/>
      <c r="AA145" s="498"/>
      <c r="AB145" s="499"/>
      <c r="AC145" s="178" t="s">
        <v>0</v>
      </c>
      <c r="AD145" s="114" t="s">
        <v>0</v>
      </c>
      <c r="AE145" s="114"/>
    </row>
    <row r="146" spans="1:31" s="45" customFormat="1" ht="4.9000000000000004" customHeight="1" thickTop="1" thickBot="1" x14ac:dyDescent="0.3">
      <c r="A146" s="29"/>
      <c r="B146" s="30"/>
      <c r="C146" s="31"/>
      <c r="D146" s="32"/>
      <c r="E146" s="33"/>
      <c r="F146" s="33"/>
      <c r="G146" s="34"/>
      <c r="H146" s="33"/>
      <c r="I146" s="35"/>
      <c r="J146" s="35"/>
      <c r="K146" s="36"/>
      <c r="L146" s="96"/>
      <c r="M146" s="37"/>
      <c r="N146" s="37"/>
      <c r="O146" s="37"/>
      <c r="P146" s="38"/>
      <c r="Q146" s="207"/>
      <c r="R146" s="193"/>
      <c r="S146" s="194"/>
      <c r="T146" s="195"/>
      <c r="U146" s="196"/>
      <c r="V146" s="197"/>
      <c r="W146" s="198"/>
      <c r="X146" s="198"/>
      <c r="Y146" s="199"/>
      <c r="Z146" s="117"/>
      <c r="AA146" s="39"/>
      <c r="AB146" s="118"/>
      <c r="AC146" s="178" t="s">
        <v>0</v>
      </c>
      <c r="AD146" s="114" t="s">
        <v>0</v>
      </c>
      <c r="AE146" s="114"/>
    </row>
    <row r="147" spans="1:31" s="16" customFormat="1" ht="9" customHeight="1" thickTop="1" thickBot="1" x14ac:dyDescent="0.3">
      <c r="A147" s="140" t="s">
        <v>351</v>
      </c>
      <c r="B147" s="141" t="s">
        <v>7</v>
      </c>
      <c r="C147" s="141"/>
      <c r="D147" s="141" t="s">
        <v>8</v>
      </c>
      <c r="E147" s="141" t="s">
        <v>9</v>
      </c>
      <c r="F147" s="141" t="s">
        <v>10</v>
      </c>
      <c r="G147" s="142" t="s">
        <v>11</v>
      </c>
      <c r="H147" s="142" t="s">
        <v>12</v>
      </c>
      <c r="I147" s="142" t="s">
        <v>16</v>
      </c>
      <c r="J147" s="143" t="s">
        <v>13</v>
      </c>
      <c r="K147" s="143" t="s">
        <v>14</v>
      </c>
      <c r="L147" s="144" t="s">
        <v>355</v>
      </c>
      <c r="M147" s="145" t="s">
        <v>19</v>
      </c>
      <c r="N147" s="145" t="s">
        <v>312</v>
      </c>
      <c r="O147" s="145" t="s">
        <v>313</v>
      </c>
      <c r="P147" s="216" t="s">
        <v>529</v>
      </c>
      <c r="Q147" s="211"/>
      <c r="R147" s="155"/>
      <c r="S147" s="155"/>
      <c r="T147" s="155"/>
      <c r="U147" s="156"/>
      <c r="V147" s="146"/>
      <c r="W147" s="146"/>
      <c r="X147" s="146"/>
      <c r="Y147" s="147"/>
      <c r="Z147" s="179" t="s">
        <v>536</v>
      </c>
      <c r="AA147" s="146" t="s">
        <v>537</v>
      </c>
      <c r="AB147" s="147" t="s">
        <v>538</v>
      </c>
      <c r="AC147" s="178" t="s">
        <v>0</v>
      </c>
      <c r="AD147" s="114" t="s">
        <v>0</v>
      </c>
      <c r="AE147" s="114"/>
    </row>
    <row r="148" spans="1:31" s="15" customFormat="1" ht="15" customHeight="1" thickTop="1" thickBot="1" x14ac:dyDescent="0.25">
      <c r="A148" s="205" t="s">
        <v>549</v>
      </c>
      <c r="B148" s="253" t="s">
        <v>227</v>
      </c>
      <c r="C148" s="264" t="s">
        <v>0</v>
      </c>
      <c r="D148" s="152" t="s">
        <v>532</v>
      </c>
      <c r="E148" s="160" t="s">
        <v>320</v>
      </c>
      <c r="F148" s="160" t="s">
        <v>321</v>
      </c>
      <c r="G148" s="262" t="s">
        <v>0</v>
      </c>
      <c r="H148" s="232" t="s">
        <v>0</v>
      </c>
      <c r="I148" s="234">
        <v>9.5</v>
      </c>
      <c r="J148" s="234">
        <v>0.24</v>
      </c>
      <c r="K148" s="260">
        <f>IF(I148=" "," ",(I148+$H$6-J148))</f>
        <v>10.06</v>
      </c>
      <c r="L148" s="271" t="s">
        <v>306</v>
      </c>
      <c r="M148" s="222">
        <v>2016</v>
      </c>
      <c r="N148" s="241" t="str">
        <f>IF(Z148=1,"VERIFIED",IF(AA148=1,"CHECKED",IF(R148=1,"CHECK",IF(T148=1,"VERIFY",IF(U148=1,"NEED APP","NOT SCHED")))))</f>
        <v>NOT SCHED</v>
      </c>
      <c r="O148" s="90" t="s">
        <v>314</v>
      </c>
      <c r="P148" s="243" t="s">
        <v>319</v>
      </c>
      <c r="Q148" s="208">
        <f>IF(A149=" "," ",1)</f>
        <v>1</v>
      </c>
      <c r="R148" s="112" t="s">
        <v>0</v>
      </c>
      <c r="S148" s="51">
        <v>1</v>
      </c>
      <c r="T148" s="95" t="s">
        <v>0</v>
      </c>
      <c r="U148" s="200" t="s">
        <v>0</v>
      </c>
      <c r="V148" s="201" t="s">
        <v>0</v>
      </c>
      <c r="W148" s="202" t="s">
        <v>0</v>
      </c>
      <c r="X148" s="203" t="s">
        <v>0</v>
      </c>
      <c r="Y148" s="204" t="s">
        <v>0</v>
      </c>
      <c r="Z148" s="115" t="s">
        <v>0</v>
      </c>
      <c r="AA148" s="112" t="s">
        <v>0</v>
      </c>
      <c r="AB148" s="116" t="s">
        <v>0</v>
      </c>
      <c r="AC148" s="178" t="s">
        <v>0</v>
      </c>
      <c r="AD148" s="114" t="s">
        <v>0</v>
      </c>
      <c r="AE148" s="114"/>
    </row>
    <row r="149" spans="1:31" s="15" customFormat="1" ht="15" customHeight="1" thickTop="1" thickBot="1" x14ac:dyDescent="0.25">
      <c r="A149" s="217" t="s">
        <v>225</v>
      </c>
      <c r="B149" s="254"/>
      <c r="C149" s="264"/>
      <c r="D149" s="152" t="s">
        <v>316</v>
      </c>
      <c r="E149" s="161" t="s">
        <v>320</v>
      </c>
      <c r="F149" s="161" t="s">
        <v>321</v>
      </c>
      <c r="G149" s="263"/>
      <c r="H149" s="233"/>
      <c r="I149" s="235"/>
      <c r="J149" s="277"/>
      <c r="K149" s="261"/>
      <c r="L149" s="272"/>
      <c r="M149" s="223">
        <v>42783</v>
      </c>
      <c r="N149" s="242"/>
      <c r="O149" s="91" t="s">
        <v>315</v>
      </c>
      <c r="P149" s="244"/>
      <c r="Q149" s="484" t="s">
        <v>597</v>
      </c>
      <c r="R149" s="485"/>
      <c r="S149" s="485"/>
      <c r="T149" s="485"/>
      <c r="U149" s="485"/>
      <c r="V149" s="485"/>
      <c r="W149" s="485"/>
      <c r="X149" s="485"/>
      <c r="Y149" s="486"/>
      <c r="Z149" s="493" t="s">
        <v>598</v>
      </c>
      <c r="AA149" s="494"/>
      <c r="AB149" s="495"/>
      <c r="AC149" s="178" t="s">
        <v>0</v>
      </c>
      <c r="AD149" s="114" t="s">
        <v>0</v>
      </c>
      <c r="AE149" s="114"/>
    </row>
    <row r="150" spans="1:31" s="17" customFormat="1" ht="9" customHeight="1" thickTop="1" thickBot="1" x14ac:dyDescent="0.3">
      <c r="A150" s="218" t="s">
        <v>226</v>
      </c>
      <c r="B150" s="254"/>
      <c r="C150" s="264"/>
      <c r="D150" s="151" t="s">
        <v>531</v>
      </c>
      <c r="E150" s="129" t="s">
        <v>539</v>
      </c>
      <c r="F150" s="129" t="s">
        <v>540</v>
      </c>
      <c r="G150" s="153" t="s">
        <v>15</v>
      </c>
      <c r="H150" s="154" t="s">
        <v>534</v>
      </c>
      <c r="I150" s="154" t="s">
        <v>18</v>
      </c>
      <c r="J150" s="154" t="s">
        <v>17</v>
      </c>
      <c r="K150" s="154" t="s">
        <v>4</v>
      </c>
      <c r="L150" s="153" t="s">
        <v>535</v>
      </c>
      <c r="M150" s="475" t="s">
        <v>573</v>
      </c>
      <c r="N150" s="476"/>
      <c r="O150" s="476"/>
      <c r="P150" s="477"/>
      <c r="Q150" s="487"/>
      <c r="R150" s="488"/>
      <c r="S150" s="488"/>
      <c r="T150" s="488"/>
      <c r="U150" s="488"/>
      <c r="V150" s="488"/>
      <c r="W150" s="488"/>
      <c r="X150" s="488"/>
      <c r="Y150" s="489"/>
      <c r="Z150" s="496"/>
      <c r="AA150" s="494"/>
      <c r="AB150" s="495"/>
      <c r="AC150" s="178" t="s">
        <v>0</v>
      </c>
      <c r="AD150" s="114" t="s">
        <v>0</v>
      </c>
      <c r="AE150" s="114"/>
    </row>
    <row r="151" spans="1:31" s="15" customFormat="1" ht="15" customHeight="1" thickBot="1" x14ac:dyDescent="0.3">
      <c r="A151" s="18">
        <f>A144+1</f>
        <v>21</v>
      </c>
      <c r="B151" s="254"/>
      <c r="C151" s="264"/>
      <c r="D151" s="152" t="s">
        <v>533</v>
      </c>
      <c r="E151" s="281" t="s">
        <v>21</v>
      </c>
      <c r="F151" s="282"/>
      <c r="G151" s="256" t="s">
        <v>0</v>
      </c>
      <c r="H151" s="236" t="s">
        <v>0</v>
      </c>
      <c r="I151" s="232" t="s">
        <v>0</v>
      </c>
      <c r="J151" s="274" t="s">
        <v>305</v>
      </c>
      <c r="K151" s="230" t="str">
        <f>IF(S148=1,"Photo Needed",IF(S148=2,"24/7",IF(S148=3,"Has Photo","")))</f>
        <v>Photo Needed</v>
      </c>
      <c r="L151" s="276" t="s">
        <v>398</v>
      </c>
      <c r="M151" s="478"/>
      <c r="N151" s="479"/>
      <c r="O151" s="479"/>
      <c r="P151" s="480"/>
      <c r="Q151" s="487"/>
      <c r="R151" s="488"/>
      <c r="S151" s="488"/>
      <c r="T151" s="488"/>
      <c r="U151" s="488"/>
      <c r="V151" s="488"/>
      <c r="W151" s="488"/>
      <c r="X151" s="488"/>
      <c r="Y151" s="489"/>
      <c r="Z151" s="496"/>
      <c r="AA151" s="494"/>
      <c r="AB151" s="495"/>
      <c r="AC151" s="178" t="s">
        <v>0</v>
      </c>
      <c r="AD151" s="114" t="s">
        <v>0</v>
      </c>
      <c r="AE151" s="114"/>
    </row>
    <row r="152" spans="1:31" s="15" customFormat="1" ht="15" customHeight="1" thickTop="1" thickBot="1" x14ac:dyDescent="0.3">
      <c r="A152" s="219" t="str">
        <f>IF(Z148=1,"VERIFIED",IF(AA148=1,"CHECKED",IF(R148=1,"CHECK",IF(T148=1,"VERIFY",IF(U148=1,"NEED APP","NOT SCHED")))))</f>
        <v>NOT SCHED</v>
      </c>
      <c r="B152" s="255"/>
      <c r="C152" s="265"/>
      <c r="D152" s="152" t="s">
        <v>317</v>
      </c>
      <c r="E152" s="133" t="s">
        <v>0</v>
      </c>
      <c r="F152" s="133" t="s">
        <v>0</v>
      </c>
      <c r="G152" s="257"/>
      <c r="H152" s="237"/>
      <c r="I152" s="273"/>
      <c r="J152" s="275"/>
      <c r="K152" s="231"/>
      <c r="L152" s="270"/>
      <c r="M152" s="481"/>
      <c r="N152" s="482"/>
      <c r="O152" s="482"/>
      <c r="P152" s="483"/>
      <c r="Q152" s="490"/>
      <c r="R152" s="491"/>
      <c r="S152" s="491"/>
      <c r="T152" s="491"/>
      <c r="U152" s="491"/>
      <c r="V152" s="491"/>
      <c r="W152" s="491"/>
      <c r="X152" s="491"/>
      <c r="Y152" s="492"/>
      <c r="Z152" s="497"/>
      <c r="AA152" s="498"/>
      <c r="AB152" s="499"/>
      <c r="AC152" s="178" t="s">
        <v>0</v>
      </c>
      <c r="AD152" s="114" t="s">
        <v>0</v>
      </c>
      <c r="AE152" s="114"/>
    </row>
    <row r="153" spans="1:31" s="45" customFormat="1" ht="4.9000000000000004" customHeight="1" thickTop="1" thickBot="1" x14ac:dyDescent="0.3">
      <c r="A153" s="29"/>
      <c r="B153" s="30"/>
      <c r="C153" s="31"/>
      <c r="D153" s="32"/>
      <c r="E153" s="33"/>
      <c r="F153" s="33"/>
      <c r="G153" s="34"/>
      <c r="H153" s="33"/>
      <c r="I153" s="35"/>
      <c r="J153" s="35"/>
      <c r="K153" s="36"/>
      <c r="L153" s="96"/>
      <c r="M153" s="37"/>
      <c r="N153" s="37"/>
      <c r="O153" s="37"/>
      <c r="P153" s="38"/>
      <c r="Q153" s="207"/>
      <c r="R153" s="193"/>
      <c r="S153" s="194"/>
      <c r="T153" s="195"/>
      <c r="U153" s="196"/>
      <c r="V153" s="197"/>
      <c r="W153" s="198"/>
      <c r="X153" s="198"/>
      <c r="Y153" s="199"/>
      <c r="Z153" s="117"/>
      <c r="AA153" s="39"/>
      <c r="AB153" s="118"/>
      <c r="AC153" s="178" t="s">
        <v>0</v>
      </c>
      <c r="AD153" s="114" t="s">
        <v>0</v>
      </c>
      <c r="AE153" s="114"/>
    </row>
    <row r="154" spans="1:31" s="16" customFormat="1" ht="9" customHeight="1" thickTop="1" thickBot="1" x14ac:dyDescent="0.3">
      <c r="A154" s="140" t="s">
        <v>351</v>
      </c>
      <c r="B154" s="141" t="s">
        <v>7</v>
      </c>
      <c r="C154" s="141"/>
      <c r="D154" s="141" t="s">
        <v>8</v>
      </c>
      <c r="E154" s="141" t="s">
        <v>9</v>
      </c>
      <c r="F154" s="141" t="s">
        <v>10</v>
      </c>
      <c r="G154" s="142" t="s">
        <v>11</v>
      </c>
      <c r="H154" s="142" t="s">
        <v>12</v>
      </c>
      <c r="I154" s="142" t="s">
        <v>16</v>
      </c>
      <c r="J154" s="143" t="s">
        <v>13</v>
      </c>
      <c r="K154" s="143" t="s">
        <v>14</v>
      </c>
      <c r="L154" s="144" t="s">
        <v>355</v>
      </c>
      <c r="M154" s="145" t="s">
        <v>19</v>
      </c>
      <c r="N154" s="145" t="s">
        <v>312</v>
      </c>
      <c r="O154" s="145" t="s">
        <v>313</v>
      </c>
      <c r="P154" s="216" t="s">
        <v>529</v>
      </c>
      <c r="Q154" s="211"/>
      <c r="R154" s="155"/>
      <c r="S154" s="155"/>
      <c r="T154" s="155"/>
      <c r="U154" s="156"/>
      <c r="V154" s="146"/>
      <c r="W154" s="146"/>
      <c r="X154" s="146"/>
      <c r="Y154" s="147"/>
      <c r="Z154" s="179" t="s">
        <v>536</v>
      </c>
      <c r="AA154" s="146" t="s">
        <v>537</v>
      </c>
      <c r="AB154" s="147" t="s">
        <v>538</v>
      </c>
      <c r="AC154" s="178" t="s">
        <v>0</v>
      </c>
      <c r="AD154" s="114" t="s">
        <v>0</v>
      </c>
      <c r="AE154" s="114"/>
    </row>
    <row r="155" spans="1:31" s="15" customFormat="1" ht="15" customHeight="1" thickTop="1" thickBot="1" x14ac:dyDescent="0.25">
      <c r="A155" s="205" t="s">
        <v>549</v>
      </c>
      <c r="B155" s="253" t="s">
        <v>51</v>
      </c>
      <c r="C155" s="264" t="s">
        <v>0</v>
      </c>
      <c r="D155" s="152" t="s">
        <v>532</v>
      </c>
      <c r="E155" s="159" t="s">
        <v>541</v>
      </c>
      <c r="F155" s="159" t="s">
        <v>542</v>
      </c>
      <c r="G155" s="262" t="s">
        <v>0</v>
      </c>
      <c r="H155" s="232" t="s">
        <v>0</v>
      </c>
      <c r="I155" s="234">
        <v>6.1</v>
      </c>
      <c r="J155" s="234">
        <v>0.24</v>
      </c>
      <c r="K155" s="260">
        <f>IF(I155=" "," ",(I155+$H$6-J155))</f>
        <v>6.6599999999999993</v>
      </c>
      <c r="L155" s="271" t="s">
        <v>308</v>
      </c>
      <c r="M155" s="222">
        <v>2016</v>
      </c>
      <c r="N155" s="241" t="str">
        <f>IF(Z155=1,"VERIFIED",IF(AA155=1,"CHECKED",IF(R155=1,"CHECK",IF(T155=1,"VERIFY",IF(U155=1,"NEED APP","NOT SCHED")))))</f>
        <v>NOT SCHED</v>
      </c>
      <c r="O155" s="90" t="s">
        <v>314</v>
      </c>
      <c r="P155" s="243" t="s">
        <v>337</v>
      </c>
      <c r="Q155" s="208">
        <f>IF(A156=" "," ",1)</f>
        <v>1</v>
      </c>
      <c r="R155" s="112" t="s">
        <v>0</v>
      </c>
      <c r="S155" s="51">
        <v>1</v>
      </c>
      <c r="T155" s="95" t="s">
        <v>0</v>
      </c>
      <c r="U155" s="200" t="s">
        <v>0</v>
      </c>
      <c r="V155" s="201" t="s">
        <v>0</v>
      </c>
      <c r="W155" s="202" t="s">
        <v>0</v>
      </c>
      <c r="X155" s="203" t="s">
        <v>0</v>
      </c>
      <c r="Y155" s="204" t="s">
        <v>0</v>
      </c>
      <c r="Z155" s="115" t="s">
        <v>0</v>
      </c>
      <c r="AA155" s="112" t="s">
        <v>0</v>
      </c>
      <c r="AB155" s="116" t="s">
        <v>0</v>
      </c>
      <c r="AC155" s="178" t="s">
        <v>0</v>
      </c>
      <c r="AD155" s="114" t="s">
        <v>0</v>
      </c>
      <c r="AE155" s="114"/>
    </row>
    <row r="156" spans="1:31" s="15" customFormat="1" ht="15" customHeight="1" thickTop="1" thickBot="1" x14ac:dyDescent="0.3">
      <c r="A156" s="27">
        <v>0</v>
      </c>
      <c r="B156" s="254"/>
      <c r="C156" s="264"/>
      <c r="D156" s="152" t="s">
        <v>316</v>
      </c>
      <c r="E156" s="310" t="s">
        <v>20</v>
      </c>
      <c r="F156" s="372"/>
      <c r="G156" s="263"/>
      <c r="H156" s="233"/>
      <c r="I156" s="235"/>
      <c r="J156" s="277"/>
      <c r="K156" s="261"/>
      <c r="L156" s="272"/>
      <c r="M156" s="223">
        <v>42783</v>
      </c>
      <c r="N156" s="242"/>
      <c r="O156" s="91" t="s">
        <v>315</v>
      </c>
      <c r="P156" s="244"/>
      <c r="Q156" s="484" t="s">
        <v>597</v>
      </c>
      <c r="R156" s="485"/>
      <c r="S156" s="485"/>
      <c r="T156" s="485"/>
      <c r="U156" s="485"/>
      <c r="V156" s="485"/>
      <c r="W156" s="485"/>
      <c r="X156" s="485"/>
      <c r="Y156" s="486"/>
      <c r="Z156" s="493" t="s">
        <v>598</v>
      </c>
      <c r="AA156" s="494"/>
      <c r="AB156" s="495"/>
      <c r="AC156" s="178" t="s">
        <v>0</v>
      </c>
      <c r="AD156" s="114" t="s">
        <v>0</v>
      </c>
      <c r="AE156" s="114"/>
    </row>
    <row r="157" spans="1:31" s="17" customFormat="1" ht="9" customHeight="1" thickTop="1" thickBot="1" x14ac:dyDescent="0.3">
      <c r="A157" s="218" t="s">
        <v>50</v>
      </c>
      <c r="B157" s="254"/>
      <c r="C157" s="264"/>
      <c r="D157" s="151" t="s">
        <v>531</v>
      </c>
      <c r="E157" s="129" t="s">
        <v>457</v>
      </c>
      <c r="F157" s="129" t="s">
        <v>458</v>
      </c>
      <c r="G157" s="153" t="s">
        <v>15</v>
      </c>
      <c r="H157" s="154" t="s">
        <v>534</v>
      </c>
      <c r="I157" s="154" t="s">
        <v>18</v>
      </c>
      <c r="J157" s="154" t="s">
        <v>17</v>
      </c>
      <c r="K157" s="154" t="s">
        <v>4</v>
      </c>
      <c r="L157" s="153" t="s">
        <v>535</v>
      </c>
      <c r="M157" s="475" t="s">
        <v>579</v>
      </c>
      <c r="N157" s="476"/>
      <c r="O157" s="476"/>
      <c r="P157" s="477"/>
      <c r="Q157" s="487"/>
      <c r="R157" s="488"/>
      <c r="S157" s="488"/>
      <c r="T157" s="488"/>
      <c r="U157" s="488"/>
      <c r="V157" s="488"/>
      <c r="W157" s="488"/>
      <c r="X157" s="488"/>
      <c r="Y157" s="489"/>
      <c r="Z157" s="496"/>
      <c r="AA157" s="494"/>
      <c r="AB157" s="495"/>
      <c r="AC157" s="178" t="s">
        <v>0</v>
      </c>
      <c r="AD157" s="114" t="s">
        <v>0</v>
      </c>
      <c r="AE157" s="114"/>
    </row>
    <row r="158" spans="1:31" s="15" customFormat="1" ht="15" customHeight="1" thickBot="1" x14ac:dyDescent="0.3">
      <c r="A158" s="18">
        <f>A151+1</f>
        <v>22</v>
      </c>
      <c r="B158" s="254"/>
      <c r="C158" s="264"/>
      <c r="D158" s="152" t="s">
        <v>533</v>
      </c>
      <c r="E158" s="281" t="s">
        <v>21</v>
      </c>
      <c r="F158" s="282"/>
      <c r="G158" s="256" t="s">
        <v>0</v>
      </c>
      <c r="H158" s="236" t="s">
        <v>0</v>
      </c>
      <c r="I158" s="232" t="s">
        <v>0</v>
      </c>
      <c r="J158" s="274" t="s">
        <v>305</v>
      </c>
      <c r="K158" s="230" t="str">
        <f>IF(S155=1,"Photo Needed",IF(S155=2,"24/7",IF(S155=3,"Has Photo","")))</f>
        <v>Photo Needed</v>
      </c>
      <c r="L158" s="276" t="s">
        <v>398</v>
      </c>
      <c r="M158" s="478"/>
      <c r="N158" s="479"/>
      <c r="O158" s="479"/>
      <c r="P158" s="480"/>
      <c r="Q158" s="487"/>
      <c r="R158" s="488"/>
      <c r="S158" s="488"/>
      <c r="T158" s="488"/>
      <c r="U158" s="488"/>
      <c r="V158" s="488"/>
      <c r="W158" s="488"/>
      <c r="X158" s="488"/>
      <c r="Y158" s="489"/>
      <c r="Z158" s="496"/>
      <c r="AA158" s="494"/>
      <c r="AB158" s="495"/>
      <c r="AC158" s="178" t="s">
        <v>0</v>
      </c>
      <c r="AD158" s="114" t="s">
        <v>0</v>
      </c>
      <c r="AE158" s="114"/>
    </row>
    <row r="159" spans="1:31" s="15" customFormat="1" ht="15" customHeight="1" thickTop="1" thickBot="1" x14ac:dyDescent="0.3">
      <c r="A159" s="219" t="str">
        <f>IF(Z155=1,"VERIFIED",IF(AA155=1,"CHECKED",IF(R155=1,"CHECK",IF(T155=1,"VERIFY",IF(U155=1,"NEED APP","NOT SCHED")))))</f>
        <v>NOT SCHED</v>
      </c>
      <c r="B159" s="255"/>
      <c r="C159" s="265"/>
      <c r="D159" s="152" t="s">
        <v>317</v>
      </c>
      <c r="E159" s="133" t="s">
        <v>0</v>
      </c>
      <c r="F159" s="133" t="s">
        <v>0</v>
      </c>
      <c r="G159" s="257"/>
      <c r="H159" s="237"/>
      <c r="I159" s="273"/>
      <c r="J159" s="275"/>
      <c r="K159" s="231"/>
      <c r="L159" s="270"/>
      <c r="M159" s="481"/>
      <c r="N159" s="482"/>
      <c r="O159" s="482"/>
      <c r="P159" s="483"/>
      <c r="Q159" s="490"/>
      <c r="R159" s="491"/>
      <c r="S159" s="491"/>
      <c r="T159" s="491"/>
      <c r="U159" s="491"/>
      <c r="V159" s="491"/>
      <c r="W159" s="491"/>
      <c r="X159" s="491"/>
      <c r="Y159" s="492"/>
      <c r="Z159" s="497"/>
      <c r="AA159" s="498"/>
      <c r="AB159" s="499"/>
      <c r="AC159" s="178" t="s">
        <v>0</v>
      </c>
      <c r="AD159" s="114" t="s">
        <v>0</v>
      </c>
      <c r="AE159" s="114"/>
    </row>
    <row r="160" spans="1:31" s="45" customFormat="1" ht="4.9000000000000004" customHeight="1" thickTop="1" thickBot="1" x14ac:dyDescent="0.3">
      <c r="A160" s="29"/>
      <c r="B160" s="30"/>
      <c r="C160" s="31"/>
      <c r="D160" s="32"/>
      <c r="E160" s="33"/>
      <c r="F160" s="33"/>
      <c r="G160" s="34"/>
      <c r="H160" s="33"/>
      <c r="I160" s="35"/>
      <c r="J160" s="35"/>
      <c r="K160" s="36"/>
      <c r="L160" s="96"/>
      <c r="M160" s="37"/>
      <c r="N160" s="37"/>
      <c r="O160" s="37"/>
      <c r="P160" s="38"/>
      <c r="Q160" s="207"/>
      <c r="R160" s="193"/>
      <c r="S160" s="194"/>
      <c r="T160" s="195"/>
      <c r="U160" s="196"/>
      <c r="V160" s="197"/>
      <c r="W160" s="198"/>
      <c r="X160" s="198"/>
      <c r="Y160" s="199"/>
      <c r="Z160" s="117"/>
      <c r="AA160" s="39"/>
      <c r="AB160" s="118"/>
      <c r="AC160" s="178" t="s">
        <v>0</v>
      </c>
      <c r="AD160" s="114" t="s">
        <v>0</v>
      </c>
      <c r="AE160" s="114"/>
    </row>
    <row r="161" spans="1:31" s="16" customFormat="1" ht="9" customHeight="1" thickTop="1" thickBot="1" x14ac:dyDescent="0.3">
      <c r="A161" s="140" t="s">
        <v>351</v>
      </c>
      <c r="B161" s="141" t="s">
        <v>7</v>
      </c>
      <c r="C161" s="141"/>
      <c r="D161" s="141" t="s">
        <v>8</v>
      </c>
      <c r="E161" s="141" t="s">
        <v>9</v>
      </c>
      <c r="F161" s="141" t="s">
        <v>10</v>
      </c>
      <c r="G161" s="142" t="s">
        <v>11</v>
      </c>
      <c r="H161" s="142" t="s">
        <v>12</v>
      </c>
      <c r="I161" s="142" t="s">
        <v>16</v>
      </c>
      <c r="J161" s="143" t="s">
        <v>13</v>
      </c>
      <c r="K161" s="143" t="s">
        <v>14</v>
      </c>
      <c r="L161" s="144" t="s">
        <v>355</v>
      </c>
      <c r="M161" s="145" t="s">
        <v>19</v>
      </c>
      <c r="N161" s="145" t="s">
        <v>312</v>
      </c>
      <c r="O161" s="145" t="s">
        <v>313</v>
      </c>
      <c r="P161" s="216" t="s">
        <v>529</v>
      </c>
      <c r="Q161" s="211"/>
      <c r="R161" s="155"/>
      <c r="S161" s="155"/>
      <c r="T161" s="155"/>
      <c r="U161" s="156"/>
      <c r="V161" s="146"/>
      <c r="W161" s="146"/>
      <c r="X161" s="146"/>
      <c r="Y161" s="147"/>
      <c r="Z161" s="179" t="s">
        <v>536</v>
      </c>
      <c r="AA161" s="146" t="s">
        <v>537</v>
      </c>
      <c r="AB161" s="147" t="s">
        <v>538</v>
      </c>
      <c r="AC161" s="178" t="s">
        <v>0</v>
      </c>
      <c r="AD161" s="114" t="s">
        <v>0</v>
      </c>
      <c r="AE161" s="114"/>
    </row>
    <row r="162" spans="1:31" s="15" customFormat="1" ht="15" customHeight="1" thickTop="1" thickBot="1" x14ac:dyDescent="0.25">
      <c r="A162" s="205" t="s">
        <v>549</v>
      </c>
      <c r="B162" s="253" t="s">
        <v>121</v>
      </c>
      <c r="C162" s="264" t="s">
        <v>0</v>
      </c>
      <c r="D162" s="152" t="s">
        <v>532</v>
      </c>
      <c r="E162" s="160" t="s">
        <v>543</v>
      </c>
      <c r="F162" s="160" t="s">
        <v>326</v>
      </c>
      <c r="G162" s="262" t="s">
        <v>0</v>
      </c>
      <c r="H162" s="232" t="s">
        <v>0</v>
      </c>
      <c r="I162" s="234">
        <v>7.6</v>
      </c>
      <c r="J162" s="234">
        <v>0.23</v>
      </c>
      <c r="K162" s="260">
        <f>IF(I162=" "," ",(I162+$H$6-J162))</f>
        <v>8.17</v>
      </c>
      <c r="L162" s="271" t="s">
        <v>306</v>
      </c>
      <c r="M162" s="222">
        <v>2016</v>
      </c>
      <c r="N162" s="241" t="str">
        <f>IF(Z162=1,"VERIFIED",IF(AA162=1,"CHECKED",IF(R162=1,"CHECK",IF(T162=1,"VERIFY",IF(U162=1,"NEED APP","NOT SCHED")))))</f>
        <v>NOT SCHED</v>
      </c>
      <c r="O162" s="90" t="s">
        <v>314</v>
      </c>
      <c r="P162" s="243" t="s">
        <v>318</v>
      </c>
      <c r="Q162" s="208">
        <f>IF(A163=" "," ",1)</f>
        <v>1</v>
      </c>
      <c r="R162" s="112" t="s">
        <v>0</v>
      </c>
      <c r="S162" s="51">
        <v>1</v>
      </c>
      <c r="T162" s="95" t="s">
        <v>0</v>
      </c>
      <c r="U162" s="200" t="s">
        <v>0</v>
      </c>
      <c r="V162" s="201" t="s">
        <v>0</v>
      </c>
      <c r="W162" s="202" t="s">
        <v>0</v>
      </c>
      <c r="X162" s="203" t="s">
        <v>0</v>
      </c>
      <c r="Y162" s="204" t="s">
        <v>0</v>
      </c>
      <c r="Z162" s="115" t="s">
        <v>0</v>
      </c>
      <c r="AA162" s="112" t="s">
        <v>0</v>
      </c>
      <c r="AB162" s="116" t="s">
        <v>0</v>
      </c>
      <c r="AC162" s="178" t="s">
        <v>0</v>
      </c>
      <c r="AD162" s="114" t="s">
        <v>0</v>
      </c>
      <c r="AE162" s="114"/>
    </row>
    <row r="163" spans="1:31" s="15" customFormat="1" ht="15" customHeight="1" thickTop="1" thickBot="1" x14ac:dyDescent="0.25">
      <c r="A163" s="217" t="s">
        <v>119</v>
      </c>
      <c r="B163" s="254"/>
      <c r="C163" s="264"/>
      <c r="D163" s="152" t="s">
        <v>316</v>
      </c>
      <c r="E163" s="161" t="s">
        <v>325</v>
      </c>
      <c r="F163" s="161" t="s">
        <v>326</v>
      </c>
      <c r="G163" s="263"/>
      <c r="H163" s="233"/>
      <c r="I163" s="235"/>
      <c r="J163" s="277"/>
      <c r="K163" s="261"/>
      <c r="L163" s="272"/>
      <c r="M163" s="223">
        <v>42783</v>
      </c>
      <c r="N163" s="242"/>
      <c r="O163" s="91" t="s">
        <v>315</v>
      </c>
      <c r="P163" s="244"/>
      <c r="Q163" s="484" t="s">
        <v>597</v>
      </c>
      <c r="R163" s="485"/>
      <c r="S163" s="485"/>
      <c r="T163" s="485"/>
      <c r="U163" s="485"/>
      <c r="V163" s="485"/>
      <c r="W163" s="485"/>
      <c r="X163" s="485"/>
      <c r="Y163" s="486"/>
      <c r="Z163" s="493" t="s">
        <v>598</v>
      </c>
      <c r="AA163" s="494"/>
      <c r="AB163" s="495"/>
      <c r="AC163" s="178" t="s">
        <v>0</v>
      </c>
      <c r="AD163" s="114" t="s">
        <v>0</v>
      </c>
      <c r="AE163" s="114"/>
    </row>
    <row r="164" spans="1:31" s="17" customFormat="1" ht="9" customHeight="1" thickTop="1" thickBot="1" x14ac:dyDescent="0.3">
      <c r="A164" s="218" t="s">
        <v>120</v>
      </c>
      <c r="B164" s="254"/>
      <c r="C164" s="264"/>
      <c r="D164" s="151" t="s">
        <v>531</v>
      </c>
      <c r="E164" s="129" t="s">
        <v>455</v>
      </c>
      <c r="F164" s="129" t="s">
        <v>456</v>
      </c>
      <c r="G164" s="153" t="s">
        <v>15</v>
      </c>
      <c r="H164" s="154" t="s">
        <v>534</v>
      </c>
      <c r="I164" s="154" t="s">
        <v>18</v>
      </c>
      <c r="J164" s="154" t="s">
        <v>17</v>
      </c>
      <c r="K164" s="154" t="s">
        <v>4</v>
      </c>
      <c r="L164" s="153" t="s">
        <v>535</v>
      </c>
      <c r="M164" s="475" t="s">
        <v>580</v>
      </c>
      <c r="N164" s="476"/>
      <c r="O164" s="476"/>
      <c r="P164" s="477"/>
      <c r="Q164" s="487"/>
      <c r="R164" s="488"/>
      <c r="S164" s="488"/>
      <c r="T164" s="488"/>
      <c r="U164" s="488"/>
      <c r="V164" s="488"/>
      <c r="W164" s="488"/>
      <c r="X164" s="488"/>
      <c r="Y164" s="489"/>
      <c r="Z164" s="496"/>
      <c r="AA164" s="494"/>
      <c r="AB164" s="495"/>
      <c r="AC164" s="178" t="s">
        <v>0</v>
      </c>
      <c r="AD164" s="114" t="s">
        <v>0</v>
      </c>
      <c r="AE164" s="114"/>
    </row>
    <row r="165" spans="1:31" s="15" customFormat="1" ht="15" customHeight="1" thickBot="1" x14ac:dyDescent="0.3">
      <c r="A165" s="18">
        <f>A158+1</f>
        <v>23</v>
      </c>
      <c r="B165" s="254"/>
      <c r="C165" s="264"/>
      <c r="D165" s="152" t="s">
        <v>533</v>
      </c>
      <c r="E165" s="281" t="s">
        <v>21</v>
      </c>
      <c r="F165" s="282"/>
      <c r="G165" s="256" t="s">
        <v>0</v>
      </c>
      <c r="H165" s="236" t="s">
        <v>0</v>
      </c>
      <c r="I165" s="232" t="s">
        <v>0</v>
      </c>
      <c r="J165" s="274" t="s">
        <v>305</v>
      </c>
      <c r="K165" s="230" t="str">
        <f>IF(S162=1,"Photo Needed",IF(S162=2,"24/7",IF(S162=3,"Has Photo","")))</f>
        <v>Photo Needed</v>
      </c>
      <c r="L165" s="276" t="s">
        <v>398</v>
      </c>
      <c r="M165" s="478"/>
      <c r="N165" s="479"/>
      <c r="O165" s="479"/>
      <c r="P165" s="480"/>
      <c r="Q165" s="487"/>
      <c r="R165" s="488"/>
      <c r="S165" s="488"/>
      <c r="T165" s="488"/>
      <c r="U165" s="488"/>
      <c r="V165" s="488"/>
      <c r="W165" s="488"/>
      <c r="X165" s="488"/>
      <c r="Y165" s="489"/>
      <c r="Z165" s="496"/>
      <c r="AA165" s="494"/>
      <c r="AB165" s="495"/>
      <c r="AC165" s="178" t="s">
        <v>0</v>
      </c>
      <c r="AD165" s="114" t="s">
        <v>0</v>
      </c>
      <c r="AE165" s="114"/>
    </row>
    <row r="166" spans="1:31" s="15" customFormat="1" ht="15" customHeight="1" thickTop="1" thickBot="1" x14ac:dyDescent="0.3">
      <c r="A166" s="219" t="str">
        <f>IF(Z162=1,"VERIFIED",IF(AA162=1,"CHECKED",IF(R162=1,"CHECK",IF(T162=1,"VERIFY",IF(U162=1,"NEED APP","NOT SCHED")))))</f>
        <v>NOT SCHED</v>
      </c>
      <c r="B166" s="255"/>
      <c r="C166" s="265"/>
      <c r="D166" s="152" t="s">
        <v>317</v>
      </c>
      <c r="E166" s="133" t="s">
        <v>0</v>
      </c>
      <c r="F166" s="133" t="s">
        <v>0</v>
      </c>
      <c r="G166" s="257"/>
      <c r="H166" s="237"/>
      <c r="I166" s="273"/>
      <c r="J166" s="275"/>
      <c r="K166" s="231"/>
      <c r="L166" s="270"/>
      <c r="M166" s="481"/>
      <c r="N166" s="482"/>
      <c r="O166" s="482"/>
      <c r="P166" s="483"/>
      <c r="Q166" s="490"/>
      <c r="R166" s="491"/>
      <c r="S166" s="491"/>
      <c r="T166" s="491"/>
      <c r="U166" s="491"/>
      <c r="V166" s="491"/>
      <c r="W166" s="491"/>
      <c r="X166" s="491"/>
      <c r="Y166" s="492"/>
      <c r="Z166" s="497"/>
      <c r="AA166" s="498"/>
      <c r="AB166" s="499"/>
      <c r="AC166" s="178" t="s">
        <v>0</v>
      </c>
      <c r="AD166" s="114" t="s">
        <v>0</v>
      </c>
      <c r="AE166" s="114"/>
    </row>
    <row r="167" spans="1:31" s="45" customFormat="1" ht="4.9000000000000004" customHeight="1" thickTop="1" thickBot="1" x14ac:dyDescent="0.3">
      <c r="A167" s="29"/>
      <c r="B167" s="30"/>
      <c r="C167" s="31"/>
      <c r="D167" s="32"/>
      <c r="E167" s="33"/>
      <c r="F167" s="33"/>
      <c r="G167" s="34"/>
      <c r="H167" s="33"/>
      <c r="I167" s="35"/>
      <c r="J167" s="35"/>
      <c r="K167" s="36"/>
      <c r="L167" s="96"/>
      <c r="M167" s="37"/>
      <c r="N167" s="37"/>
      <c r="O167" s="37"/>
      <c r="P167" s="38"/>
      <c r="Q167" s="207"/>
      <c r="R167" s="193"/>
      <c r="S167" s="194"/>
      <c r="T167" s="195"/>
      <c r="U167" s="196"/>
      <c r="V167" s="197"/>
      <c r="W167" s="198"/>
      <c r="X167" s="198"/>
      <c r="Y167" s="199"/>
      <c r="Z167" s="117"/>
      <c r="AA167" s="39"/>
      <c r="AB167" s="118"/>
      <c r="AC167" s="178" t="s">
        <v>0</v>
      </c>
      <c r="AD167" s="114" t="s">
        <v>0</v>
      </c>
      <c r="AE167" s="114"/>
    </row>
    <row r="168" spans="1:31" s="16" customFormat="1" ht="9" customHeight="1" thickTop="1" thickBot="1" x14ac:dyDescent="0.3">
      <c r="A168" s="140" t="s">
        <v>351</v>
      </c>
      <c r="B168" s="141" t="s">
        <v>7</v>
      </c>
      <c r="C168" s="141"/>
      <c r="D168" s="141" t="s">
        <v>8</v>
      </c>
      <c r="E168" s="141" t="s">
        <v>9</v>
      </c>
      <c r="F168" s="141" t="s">
        <v>10</v>
      </c>
      <c r="G168" s="142" t="s">
        <v>11</v>
      </c>
      <c r="H168" s="142" t="s">
        <v>12</v>
      </c>
      <c r="I168" s="142" t="s">
        <v>16</v>
      </c>
      <c r="J168" s="143" t="s">
        <v>13</v>
      </c>
      <c r="K168" s="143" t="s">
        <v>14</v>
      </c>
      <c r="L168" s="144" t="s">
        <v>355</v>
      </c>
      <c r="M168" s="145" t="s">
        <v>19</v>
      </c>
      <c r="N168" s="145" t="s">
        <v>312</v>
      </c>
      <c r="O168" s="145" t="s">
        <v>313</v>
      </c>
      <c r="P168" s="216" t="s">
        <v>529</v>
      </c>
      <c r="Q168" s="211"/>
      <c r="R168" s="155"/>
      <c r="S168" s="155"/>
      <c r="T168" s="155"/>
      <c r="U168" s="156"/>
      <c r="V168" s="146"/>
      <c r="W168" s="146"/>
      <c r="X168" s="146"/>
      <c r="Y168" s="147"/>
      <c r="Z168" s="179" t="s">
        <v>536</v>
      </c>
      <c r="AA168" s="146" t="s">
        <v>537</v>
      </c>
      <c r="AB168" s="147" t="s">
        <v>538</v>
      </c>
      <c r="AC168" s="178" t="s">
        <v>0</v>
      </c>
      <c r="AD168" s="114" t="s">
        <v>0</v>
      </c>
      <c r="AE168" s="114"/>
    </row>
    <row r="169" spans="1:31" s="15" customFormat="1" ht="15" customHeight="1" thickTop="1" thickBot="1" x14ac:dyDescent="0.25">
      <c r="A169" s="205" t="s">
        <v>549</v>
      </c>
      <c r="B169" s="253" t="s">
        <v>116</v>
      </c>
      <c r="C169" s="264" t="s">
        <v>0</v>
      </c>
      <c r="D169" s="152" t="s">
        <v>532</v>
      </c>
      <c r="E169" s="160" t="s">
        <v>324</v>
      </c>
      <c r="F169" s="160" t="s">
        <v>544</v>
      </c>
      <c r="G169" s="262" t="s">
        <v>0</v>
      </c>
      <c r="H169" s="232" t="s">
        <v>0</v>
      </c>
      <c r="I169" s="234">
        <v>10.9</v>
      </c>
      <c r="J169" s="234">
        <v>0.23</v>
      </c>
      <c r="K169" s="260">
        <f>IF(I169=" "," ",(I169+$H$6-J169))</f>
        <v>11.47</v>
      </c>
      <c r="L169" s="271" t="s">
        <v>306</v>
      </c>
      <c r="M169" s="222">
        <v>2016</v>
      </c>
      <c r="N169" s="241" t="str">
        <f>IF(Z169=1,"VERIFIED",IF(AA169=1,"CHECKED",IF(R169=1,"CHECK",IF(T169=1,"VERIFY",IF(U169=1,"NEED APP","NOT SCHED")))))</f>
        <v>NOT SCHED</v>
      </c>
      <c r="O169" s="90" t="s">
        <v>314</v>
      </c>
      <c r="P169" s="243" t="s">
        <v>319</v>
      </c>
      <c r="Q169" s="208">
        <f>IF(A170=" "," ",1)</f>
        <v>1</v>
      </c>
      <c r="R169" s="112" t="s">
        <v>0</v>
      </c>
      <c r="S169" s="51">
        <v>1</v>
      </c>
      <c r="T169" s="95" t="s">
        <v>0</v>
      </c>
      <c r="U169" s="200" t="s">
        <v>0</v>
      </c>
      <c r="V169" s="201" t="s">
        <v>0</v>
      </c>
      <c r="W169" s="202" t="s">
        <v>0</v>
      </c>
      <c r="X169" s="203" t="s">
        <v>0</v>
      </c>
      <c r="Y169" s="204" t="s">
        <v>0</v>
      </c>
      <c r="Z169" s="115" t="s">
        <v>0</v>
      </c>
      <c r="AA169" s="112" t="s">
        <v>0</v>
      </c>
      <c r="AB169" s="116" t="s">
        <v>0</v>
      </c>
      <c r="AC169" s="178" t="s">
        <v>0</v>
      </c>
      <c r="AD169" s="114" t="s">
        <v>0</v>
      </c>
      <c r="AE169" s="114"/>
    </row>
    <row r="170" spans="1:31" s="15" customFormat="1" ht="15" customHeight="1" thickTop="1" thickBot="1" x14ac:dyDescent="0.25">
      <c r="A170" s="217" t="s">
        <v>114</v>
      </c>
      <c r="B170" s="254"/>
      <c r="C170" s="264"/>
      <c r="D170" s="152" t="s">
        <v>316</v>
      </c>
      <c r="E170" s="161" t="s">
        <v>324</v>
      </c>
      <c r="F170" s="161" t="s">
        <v>544</v>
      </c>
      <c r="G170" s="263"/>
      <c r="H170" s="233"/>
      <c r="I170" s="235"/>
      <c r="J170" s="277"/>
      <c r="K170" s="261"/>
      <c r="L170" s="272"/>
      <c r="M170" s="223">
        <v>42783</v>
      </c>
      <c r="N170" s="242"/>
      <c r="O170" s="91" t="s">
        <v>315</v>
      </c>
      <c r="P170" s="244"/>
      <c r="Q170" s="484" t="s">
        <v>597</v>
      </c>
      <c r="R170" s="485"/>
      <c r="S170" s="485"/>
      <c r="T170" s="485"/>
      <c r="U170" s="485"/>
      <c r="V170" s="485"/>
      <c r="W170" s="485"/>
      <c r="X170" s="485"/>
      <c r="Y170" s="486"/>
      <c r="Z170" s="493" t="s">
        <v>598</v>
      </c>
      <c r="AA170" s="494"/>
      <c r="AB170" s="495"/>
      <c r="AC170" s="178" t="s">
        <v>0</v>
      </c>
      <c r="AD170" s="114" t="s">
        <v>0</v>
      </c>
      <c r="AE170" s="114"/>
    </row>
    <row r="171" spans="1:31" s="17" customFormat="1" ht="9" customHeight="1" thickTop="1" thickBot="1" x14ac:dyDescent="0.3">
      <c r="A171" s="218" t="s">
        <v>115</v>
      </c>
      <c r="B171" s="254"/>
      <c r="C171" s="264"/>
      <c r="D171" s="151" t="s">
        <v>531</v>
      </c>
      <c r="E171" s="129" t="s">
        <v>453</v>
      </c>
      <c r="F171" s="129" t="s">
        <v>454</v>
      </c>
      <c r="G171" s="153" t="s">
        <v>15</v>
      </c>
      <c r="H171" s="154" t="s">
        <v>534</v>
      </c>
      <c r="I171" s="154" t="s">
        <v>18</v>
      </c>
      <c r="J171" s="154" t="s">
        <v>17</v>
      </c>
      <c r="K171" s="154" t="s">
        <v>4</v>
      </c>
      <c r="L171" s="153" t="s">
        <v>535</v>
      </c>
      <c r="M171" s="475" t="s">
        <v>579</v>
      </c>
      <c r="N171" s="476"/>
      <c r="O171" s="476"/>
      <c r="P171" s="477"/>
      <c r="Q171" s="487"/>
      <c r="R171" s="488"/>
      <c r="S171" s="488"/>
      <c r="T171" s="488"/>
      <c r="U171" s="488"/>
      <c r="V171" s="488"/>
      <c r="W171" s="488"/>
      <c r="X171" s="488"/>
      <c r="Y171" s="489"/>
      <c r="Z171" s="496"/>
      <c r="AA171" s="494"/>
      <c r="AB171" s="495"/>
      <c r="AC171" s="178" t="s">
        <v>0</v>
      </c>
      <c r="AD171" s="114" t="s">
        <v>0</v>
      </c>
      <c r="AE171" s="114"/>
    </row>
    <row r="172" spans="1:31" s="15" customFormat="1" ht="15" customHeight="1" thickBot="1" x14ac:dyDescent="0.3">
      <c r="A172" s="18">
        <f>A165+1</f>
        <v>24</v>
      </c>
      <c r="B172" s="254"/>
      <c r="C172" s="264"/>
      <c r="D172" s="152" t="s">
        <v>533</v>
      </c>
      <c r="E172" s="281" t="s">
        <v>21</v>
      </c>
      <c r="F172" s="282"/>
      <c r="G172" s="256" t="s">
        <v>0</v>
      </c>
      <c r="H172" s="236" t="s">
        <v>0</v>
      </c>
      <c r="I172" s="232" t="s">
        <v>0</v>
      </c>
      <c r="J172" s="274" t="s">
        <v>305</v>
      </c>
      <c r="K172" s="230" t="str">
        <f>IF(S169=1,"Photo Needed",IF(S169=2,"24/7",IF(S169=3,"Has Photo","")))</f>
        <v>Photo Needed</v>
      </c>
      <c r="L172" s="276" t="s">
        <v>398</v>
      </c>
      <c r="M172" s="478"/>
      <c r="N172" s="479"/>
      <c r="O172" s="479"/>
      <c r="P172" s="480"/>
      <c r="Q172" s="487"/>
      <c r="R172" s="488"/>
      <c r="S172" s="488"/>
      <c r="T172" s="488"/>
      <c r="U172" s="488"/>
      <c r="V172" s="488"/>
      <c r="W172" s="488"/>
      <c r="X172" s="488"/>
      <c r="Y172" s="489"/>
      <c r="Z172" s="496"/>
      <c r="AA172" s="494"/>
      <c r="AB172" s="495"/>
      <c r="AC172" s="178" t="s">
        <v>0</v>
      </c>
      <c r="AD172" s="114" t="s">
        <v>0</v>
      </c>
      <c r="AE172" s="114"/>
    </row>
    <row r="173" spans="1:31" s="15" customFormat="1" ht="15" customHeight="1" thickTop="1" thickBot="1" x14ac:dyDescent="0.3">
      <c r="A173" s="219" t="str">
        <f>IF(Z169=1,"VERIFIED",IF(AA169=1,"CHECKED",IF(R169=1,"CHECK",IF(T169=1,"VERIFY",IF(U169=1,"NEED APP","NOT SCHED")))))</f>
        <v>NOT SCHED</v>
      </c>
      <c r="B173" s="255"/>
      <c r="C173" s="265"/>
      <c r="D173" s="152" t="s">
        <v>317</v>
      </c>
      <c r="E173" s="89" t="s">
        <v>0</v>
      </c>
      <c r="F173" s="89" t="s">
        <v>0</v>
      </c>
      <c r="G173" s="257"/>
      <c r="H173" s="237"/>
      <c r="I173" s="273"/>
      <c r="J173" s="275"/>
      <c r="K173" s="231"/>
      <c r="L173" s="270"/>
      <c r="M173" s="481"/>
      <c r="N173" s="482"/>
      <c r="O173" s="482"/>
      <c r="P173" s="483"/>
      <c r="Q173" s="490"/>
      <c r="R173" s="491"/>
      <c r="S173" s="491"/>
      <c r="T173" s="491"/>
      <c r="U173" s="491"/>
      <c r="V173" s="491"/>
      <c r="W173" s="491"/>
      <c r="X173" s="491"/>
      <c r="Y173" s="492"/>
      <c r="Z173" s="497"/>
      <c r="AA173" s="498"/>
      <c r="AB173" s="499"/>
      <c r="AC173" s="178" t="s">
        <v>0</v>
      </c>
      <c r="AD173" s="114" t="s">
        <v>0</v>
      </c>
      <c r="AE173" s="114"/>
    </row>
    <row r="174" spans="1:31" s="15" customFormat="1" ht="63.75" customHeight="1" thickTop="1" thickBot="1" x14ac:dyDescent="0.3">
      <c r="A174" s="278" t="s">
        <v>563</v>
      </c>
      <c r="B174" s="279"/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80"/>
      <c r="Q174" s="283" t="str">
        <f>$L$2</f>
        <v>BE-2 Cotuit Bay/ Seapuit River</v>
      </c>
      <c r="R174" s="284"/>
      <c r="S174" s="284"/>
      <c r="T174" s="284"/>
      <c r="U174" s="284"/>
      <c r="V174" s="284"/>
      <c r="W174" s="284"/>
      <c r="X174" s="284"/>
      <c r="Y174" s="285"/>
      <c r="Z174" s="168"/>
      <c r="AA174" s="169"/>
      <c r="AB174" s="170"/>
      <c r="AC174" s="178" t="s">
        <v>0</v>
      </c>
      <c r="AD174" s="114" t="s">
        <v>0</v>
      </c>
      <c r="AE174" s="114"/>
    </row>
    <row r="175" spans="1:31" s="16" customFormat="1" ht="9" customHeight="1" thickTop="1" thickBot="1" x14ac:dyDescent="0.3">
      <c r="A175" s="140" t="s">
        <v>351</v>
      </c>
      <c r="B175" s="141" t="s">
        <v>7</v>
      </c>
      <c r="C175" s="141"/>
      <c r="D175" s="141" t="s">
        <v>8</v>
      </c>
      <c r="E175" s="141" t="s">
        <v>9</v>
      </c>
      <c r="F175" s="141" t="s">
        <v>10</v>
      </c>
      <c r="G175" s="142" t="s">
        <v>11</v>
      </c>
      <c r="H175" s="142" t="s">
        <v>12</v>
      </c>
      <c r="I175" s="142" t="s">
        <v>16</v>
      </c>
      <c r="J175" s="143" t="s">
        <v>13</v>
      </c>
      <c r="K175" s="143" t="s">
        <v>14</v>
      </c>
      <c r="L175" s="144" t="s">
        <v>355</v>
      </c>
      <c r="M175" s="145" t="s">
        <v>19</v>
      </c>
      <c r="N175" s="145" t="s">
        <v>312</v>
      </c>
      <c r="O175" s="145" t="s">
        <v>313</v>
      </c>
      <c r="P175" s="216" t="s">
        <v>529</v>
      </c>
      <c r="Q175" s="211"/>
      <c r="R175" s="155"/>
      <c r="S175" s="155"/>
      <c r="T175" s="155"/>
      <c r="U175" s="156"/>
      <c r="V175" s="146"/>
      <c r="W175" s="146"/>
      <c r="X175" s="146"/>
      <c r="Y175" s="147"/>
      <c r="Z175" s="179" t="s">
        <v>536</v>
      </c>
      <c r="AA175" s="146" t="s">
        <v>537</v>
      </c>
      <c r="AB175" s="147" t="s">
        <v>538</v>
      </c>
      <c r="AC175" s="178" t="s">
        <v>0</v>
      </c>
      <c r="AD175" s="114" t="s">
        <v>0</v>
      </c>
      <c r="AE175" s="114"/>
    </row>
    <row r="176" spans="1:31" s="15" customFormat="1" ht="15" customHeight="1" thickTop="1" thickBot="1" x14ac:dyDescent="0.25">
      <c r="A176" s="205" t="s">
        <v>549</v>
      </c>
      <c r="B176" s="253" t="s">
        <v>111</v>
      </c>
      <c r="C176" s="264" t="s">
        <v>0</v>
      </c>
      <c r="D176" s="152" t="s">
        <v>532</v>
      </c>
      <c r="E176" s="160" t="s">
        <v>322</v>
      </c>
      <c r="F176" s="160" t="s">
        <v>323</v>
      </c>
      <c r="G176" s="262" t="s">
        <v>0</v>
      </c>
      <c r="H176" s="232" t="s">
        <v>0</v>
      </c>
      <c r="I176" s="234">
        <v>10</v>
      </c>
      <c r="J176" s="234">
        <v>0.24</v>
      </c>
      <c r="K176" s="260">
        <f>IF(I176=" "," ",(I176+$H$6-J176))</f>
        <v>10.56</v>
      </c>
      <c r="L176" s="271" t="s">
        <v>306</v>
      </c>
      <c r="M176" s="222">
        <v>2016</v>
      </c>
      <c r="N176" s="241" t="str">
        <f>IF(Z176=1,"VERIFIED",IF(AA176=1,"CHECKED",IF(R176=1,"CHECK",IF(T176=1,"VERIFY",IF(U176=1,"NEED APP","NOT SCHED")))))</f>
        <v>NOT SCHED</v>
      </c>
      <c r="O176" s="90" t="s">
        <v>314</v>
      </c>
      <c r="P176" s="243" t="s">
        <v>318</v>
      </c>
      <c r="Q176" s="208">
        <f>IF(A177=" "," ",1)</f>
        <v>1</v>
      </c>
      <c r="R176" s="112" t="s">
        <v>0</v>
      </c>
      <c r="S176" s="51">
        <v>1</v>
      </c>
      <c r="T176" s="95" t="s">
        <v>0</v>
      </c>
      <c r="U176" s="200" t="s">
        <v>0</v>
      </c>
      <c r="V176" s="201" t="s">
        <v>0</v>
      </c>
      <c r="W176" s="202" t="s">
        <v>0</v>
      </c>
      <c r="X176" s="203" t="s">
        <v>0</v>
      </c>
      <c r="Y176" s="204" t="s">
        <v>0</v>
      </c>
      <c r="Z176" s="115" t="s">
        <v>0</v>
      </c>
      <c r="AA176" s="112" t="s">
        <v>0</v>
      </c>
      <c r="AB176" s="116" t="s">
        <v>0</v>
      </c>
      <c r="AC176" s="178" t="s">
        <v>0</v>
      </c>
      <c r="AD176" s="114" t="s">
        <v>0</v>
      </c>
      <c r="AE176" s="114"/>
    </row>
    <row r="177" spans="1:31" s="15" customFormat="1" ht="15" customHeight="1" thickTop="1" thickBot="1" x14ac:dyDescent="0.25">
      <c r="A177" s="217" t="s">
        <v>109</v>
      </c>
      <c r="B177" s="254"/>
      <c r="C177" s="264"/>
      <c r="D177" s="152" t="s">
        <v>316</v>
      </c>
      <c r="E177" s="161" t="s">
        <v>322</v>
      </c>
      <c r="F177" s="161" t="s">
        <v>323</v>
      </c>
      <c r="G177" s="263"/>
      <c r="H177" s="233"/>
      <c r="I177" s="235"/>
      <c r="J177" s="277"/>
      <c r="K177" s="261"/>
      <c r="L177" s="272"/>
      <c r="M177" s="223">
        <v>42783</v>
      </c>
      <c r="N177" s="242"/>
      <c r="O177" s="91" t="s">
        <v>315</v>
      </c>
      <c r="P177" s="244"/>
      <c r="Q177" s="484" t="s">
        <v>597</v>
      </c>
      <c r="R177" s="485"/>
      <c r="S177" s="485"/>
      <c r="T177" s="485"/>
      <c r="U177" s="485"/>
      <c r="V177" s="485"/>
      <c r="W177" s="485"/>
      <c r="X177" s="485"/>
      <c r="Y177" s="486"/>
      <c r="Z177" s="493" t="s">
        <v>598</v>
      </c>
      <c r="AA177" s="494"/>
      <c r="AB177" s="495"/>
      <c r="AC177" s="178" t="s">
        <v>0</v>
      </c>
      <c r="AD177" s="114" t="s">
        <v>0</v>
      </c>
      <c r="AE177" s="114"/>
    </row>
    <row r="178" spans="1:31" s="17" customFormat="1" ht="9" customHeight="1" thickTop="1" thickBot="1" x14ac:dyDescent="0.3">
      <c r="A178" s="218" t="s">
        <v>110</v>
      </c>
      <c r="B178" s="254"/>
      <c r="C178" s="264"/>
      <c r="D178" s="151" t="s">
        <v>531</v>
      </c>
      <c r="E178" s="129" t="s">
        <v>451</v>
      </c>
      <c r="F178" s="129" t="s">
        <v>452</v>
      </c>
      <c r="G178" s="153" t="s">
        <v>15</v>
      </c>
      <c r="H178" s="154" t="s">
        <v>534</v>
      </c>
      <c r="I178" s="154" t="s">
        <v>18</v>
      </c>
      <c r="J178" s="154" t="s">
        <v>17</v>
      </c>
      <c r="K178" s="154" t="s">
        <v>4</v>
      </c>
      <c r="L178" s="153" t="s">
        <v>535</v>
      </c>
      <c r="M178" s="475" t="s">
        <v>581</v>
      </c>
      <c r="N178" s="476"/>
      <c r="O178" s="476"/>
      <c r="P178" s="477"/>
      <c r="Q178" s="487"/>
      <c r="R178" s="488"/>
      <c r="S178" s="488"/>
      <c r="T178" s="488"/>
      <c r="U178" s="488"/>
      <c r="V178" s="488"/>
      <c r="W178" s="488"/>
      <c r="X178" s="488"/>
      <c r="Y178" s="489"/>
      <c r="Z178" s="496"/>
      <c r="AA178" s="494"/>
      <c r="AB178" s="495"/>
      <c r="AC178" s="178" t="s">
        <v>0</v>
      </c>
      <c r="AD178" s="114" t="s">
        <v>0</v>
      </c>
      <c r="AE178" s="114"/>
    </row>
    <row r="179" spans="1:31" s="15" customFormat="1" ht="15" customHeight="1" thickBot="1" x14ac:dyDescent="0.3">
      <c r="A179" s="18">
        <f>A172+1</f>
        <v>25</v>
      </c>
      <c r="B179" s="254"/>
      <c r="C179" s="264"/>
      <c r="D179" s="152" t="s">
        <v>533</v>
      </c>
      <c r="E179" s="281" t="s">
        <v>21</v>
      </c>
      <c r="F179" s="282"/>
      <c r="G179" s="256" t="s">
        <v>0</v>
      </c>
      <c r="H179" s="236" t="s">
        <v>0</v>
      </c>
      <c r="I179" s="232" t="s">
        <v>0</v>
      </c>
      <c r="J179" s="274" t="s">
        <v>305</v>
      </c>
      <c r="K179" s="230" t="str">
        <f>IF(S176=1,"Photo Needed",IF(S176=2,"24/7",IF(S176=3,"Has Photo","")))</f>
        <v>Photo Needed</v>
      </c>
      <c r="L179" s="269" t="s">
        <v>398</v>
      </c>
      <c r="M179" s="478"/>
      <c r="N179" s="479"/>
      <c r="O179" s="479"/>
      <c r="P179" s="480"/>
      <c r="Q179" s="487"/>
      <c r="R179" s="488"/>
      <c r="S179" s="488"/>
      <c r="T179" s="488"/>
      <c r="U179" s="488"/>
      <c r="V179" s="488"/>
      <c r="W179" s="488"/>
      <c r="X179" s="488"/>
      <c r="Y179" s="489"/>
      <c r="Z179" s="496"/>
      <c r="AA179" s="494"/>
      <c r="AB179" s="495"/>
      <c r="AC179" s="178" t="s">
        <v>0</v>
      </c>
      <c r="AD179" s="114" t="s">
        <v>0</v>
      </c>
      <c r="AE179" s="114"/>
    </row>
    <row r="180" spans="1:31" s="15" customFormat="1" ht="15" customHeight="1" thickTop="1" thickBot="1" x14ac:dyDescent="0.3">
      <c r="A180" s="219" t="str">
        <f>IF(Z176=1,"VERIFIED",IF(AA176=1,"CHECKED",IF(R176=1,"CHECK",IF(T176=1,"VERIFY",IF(U176=1,"NEED APP","NOT SCHED")))))</f>
        <v>NOT SCHED</v>
      </c>
      <c r="B180" s="255"/>
      <c r="C180" s="265"/>
      <c r="D180" s="152" t="s">
        <v>317</v>
      </c>
      <c r="E180" s="133" t="s">
        <v>0</v>
      </c>
      <c r="F180" s="133" t="s">
        <v>0</v>
      </c>
      <c r="G180" s="257"/>
      <c r="H180" s="237"/>
      <c r="I180" s="273"/>
      <c r="J180" s="275"/>
      <c r="K180" s="231"/>
      <c r="L180" s="270"/>
      <c r="M180" s="481"/>
      <c r="N180" s="482"/>
      <c r="O180" s="482"/>
      <c r="P180" s="483"/>
      <c r="Q180" s="490"/>
      <c r="R180" s="491"/>
      <c r="S180" s="491"/>
      <c r="T180" s="491"/>
      <c r="U180" s="491"/>
      <c r="V180" s="491"/>
      <c r="W180" s="491"/>
      <c r="X180" s="491"/>
      <c r="Y180" s="492"/>
      <c r="Z180" s="497"/>
      <c r="AA180" s="498"/>
      <c r="AB180" s="499"/>
      <c r="AC180" s="178" t="s">
        <v>0</v>
      </c>
      <c r="AD180" s="114" t="s">
        <v>0</v>
      </c>
      <c r="AE180" s="114"/>
    </row>
    <row r="181" spans="1:31" s="45" customFormat="1" ht="4.9000000000000004" customHeight="1" thickTop="1" thickBot="1" x14ac:dyDescent="0.3">
      <c r="A181" s="29"/>
      <c r="B181" s="30"/>
      <c r="C181" s="31"/>
      <c r="D181" s="32"/>
      <c r="E181" s="33"/>
      <c r="F181" s="33"/>
      <c r="G181" s="34"/>
      <c r="H181" s="33"/>
      <c r="I181" s="35"/>
      <c r="J181" s="35"/>
      <c r="K181" s="36"/>
      <c r="L181" s="96"/>
      <c r="M181" s="37"/>
      <c r="N181" s="37"/>
      <c r="O181" s="37"/>
      <c r="P181" s="38"/>
      <c r="Q181" s="207"/>
      <c r="R181" s="193"/>
      <c r="S181" s="194"/>
      <c r="T181" s="195"/>
      <c r="U181" s="196"/>
      <c r="V181" s="197"/>
      <c r="W181" s="198"/>
      <c r="X181" s="198"/>
      <c r="Y181" s="199"/>
      <c r="Z181" s="117"/>
      <c r="AA181" s="39"/>
      <c r="AB181" s="118"/>
      <c r="AC181" s="178" t="s">
        <v>0</v>
      </c>
      <c r="AD181" s="114" t="s">
        <v>0</v>
      </c>
      <c r="AE181" s="114"/>
    </row>
    <row r="182" spans="1:31" s="16" customFormat="1" ht="9" customHeight="1" thickTop="1" thickBot="1" x14ac:dyDescent="0.3">
      <c r="A182" s="140" t="s">
        <v>351</v>
      </c>
      <c r="B182" s="141" t="s">
        <v>7</v>
      </c>
      <c r="C182" s="141"/>
      <c r="D182" s="141" t="s">
        <v>8</v>
      </c>
      <c r="E182" s="141" t="s">
        <v>9</v>
      </c>
      <c r="F182" s="141" t="s">
        <v>10</v>
      </c>
      <c r="G182" s="142" t="s">
        <v>11</v>
      </c>
      <c r="H182" s="142" t="s">
        <v>12</v>
      </c>
      <c r="I182" s="142" t="s">
        <v>16</v>
      </c>
      <c r="J182" s="143" t="s">
        <v>13</v>
      </c>
      <c r="K182" s="143" t="s">
        <v>14</v>
      </c>
      <c r="L182" s="144" t="s">
        <v>355</v>
      </c>
      <c r="M182" s="145" t="s">
        <v>19</v>
      </c>
      <c r="N182" s="145" t="s">
        <v>312</v>
      </c>
      <c r="O182" s="145" t="s">
        <v>313</v>
      </c>
      <c r="P182" s="216" t="s">
        <v>529</v>
      </c>
      <c r="Q182" s="211"/>
      <c r="R182" s="155"/>
      <c r="S182" s="155"/>
      <c r="T182" s="155"/>
      <c r="U182" s="156"/>
      <c r="V182" s="146"/>
      <c r="W182" s="146"/>
      <c r="X182" s="146"/>
      <c r="Y182" s="147"/>
      <c r="Z182" s="179" t="s">
        <v>536</v>
      </c>
      <c r="AA182" s="146" t="s">
        <v>537</v>
      </c>
      <c r="AB182" s="147" t="s">
        <v>538</v>
      </c>
      <c r="AC182" s="178" t="s">
        <v>0</v>
      </c>
      <c r="AD182" s="114" t="s">
        <v>0</v>
      </c>
      <c r="AE182" s="114"/>
    </row>
    <row r="183" spans="1:31" s="15" customFormat="1" ht="15" customHeight="1" thickTop="1" thickBot="1" x14ac:dyDescent="0.25">
      <c r="A183" s="205" t="s">
        <v>549</v>
      </c>
      <c r="B183" s="253" t="s">
        <v>106</v>
      </c>
      <c r="C183" s="264" t="s">
        <v>0</v>
      </c>
      <c r="D183" s="152" t="s">
        <v>532</v>
      </c>
      <c r="E183" s="160" t="s">
        <v>500</v>
      </c>
      <c r="F183" s="160" t="s">
        <v>501</v>
      </c>
      <c r="G183" s="262" t="s">
        <v>0</v>
      </c>
      <c r="H183" s="232" t="s">
        <v>0</v>
      </c>
      <c r="I183" s="234">
        <v>9.3000000000000007</v>
      </c>
      <c r="J183" s="234">
        <v>0.24</v>
      </c>
      <c r="K183" s="260">
        <f>IF(I183=" "," ",(I183+$H$6-J183))</f>
        <v>9.8600000000000012</v>
      </c>
      <c r="L183" s="271" t="s">
        <v>306</v>
      </c>
      <c r="M183" s="222">
        <v>2016</v>
      </c>
      <c r="N183" s="241" t="str">
        <f>IF(Z183=1,"VERIFIED",IF(AA183=1,"CHECKED",IF(R183=1,"CHECK",IF(T183=1,"VERIFY",IF(U183=1,"NEED APP","NOT SCHED")))))</f>
        <v>NOT SCHED</v>
      </c>
      <c r="O183" s="90" t="s">
        <v>314</v>
      </c>
      <c r="P183" s="243" t="s">
        <v>319</v>
      </c>
      <c r="Q183" s="208">
        <f>IF(A184=" "," ",1)</f>
        <v>1</v>
      </c>
      <c r="R183" s="112" t="s">
        <v>0</v>
      </c>
      <c r="S183" s="51">
        <v>1</v>
      </c>
      <c r="T183" s="95" t="s">
        <v>0</v>
      </c>
      <c r="U183" s="200" t="s">
        <v>0</v>
      </c>
      <c r="V183" s="201" t="s">
        <v>0</v>
      </c>
      <c r="W183" s="202" t="s">
        <v>0</v>
      </c>
      <c r="X183" s="203" t="s">
        <v>0</v>
      </c>
      <c r="Y183" s="204" t="s">
        <v>0</v>
      </c>
      <c r="Z183" s="115" t="s">
        <v>0</v>
      </c>
      <c r="AA183" s="112" t="s">
        <v>0</v>
      </c>
      <c r="AB183" s="116" t="s">
        <v>0</v>
      </c>
      <c r="AC183" s="178" t="s">
        <v>0</v>
      </c>
      <c r="AD183" s="114" t="s">
        <v>0</v>
      </c>
      <c r="AE183" s="114"/>
    </row>
    <row r="184" spans="1:31" s="15" customFormat="1" ht="15" customHeight="1" thickTop="1" thickBot="1" x14ac:dyDescent="0.25">
      <c r="A184" s="217" t="s">
        <v>104</v>
      </c>
      <c r="B184" s="254"/>
      <c r="C184" s="264"/>
      <c r="D184" s="152" t="s">
        <v>316</v>
      </c>
      <c r="E184" s="161" t="s">
        <v>500</v>
      </c>
      <c r="F184" s="161" t="s">
        <v>501</v>
      </c>
      <c r="G184" s="263"/>
      <c r="H184" s="233"/>
      <c r="I184" s="235"/>
      <c r="J184" s="277"/>
      <c r="K184" s="261"/>
      <c r="L184" s="272"/>
      <c r="M184" s="223">
        <v>42783</v>
      </c>
      <c r="N184" s="242"/>
      <c r="O184" s="91" t="s">
        <v>315</v>
      </c>
      <c r="P184" s="244"/>
      <c r="Q184" s="484" t="s">
        <v>597</v>
      </c>
      <c r="R184" s="485"/>
      <c r="S184" s="485"/>
      <c r="T184" s="485"/>
      <c r="U184" s="485"/>
      <c r="V184" s="485"/>
      <c r="W184" s="485"/>
      <c r="X184" s="485"/>
      <c r="Y184" s="486"/>
      <c r="Z184" s="493" t="s">
        <v>598</v>
      </c>
      <c r="AA184" s="494"/>
      <c r="AB184" s="495"/>
      <c r="AC184" s="178" t="s">
        <v>0</v>
      </c>
      <c r="AD184" s="114" t="s">
        <v>0</v>
      </c>
      <c r="AE184" s="114"/>
    </row>
    <row r="185" spans="1:31" s="17" customFormat="1" ht="9" customHeight="1" thickTop="1" thickBot="1" x14ac:dyDescent="0.3">
      <c r="A185" s="218" t="s">
        <v>105</v>
      </c>
      <c r="B185" s="254"/>
      <c r="C185" s="264"/>
      <c r="D185" s="151" t="s">
        <v>531</v>
      </c>
      <c r="E185" s="129" t="s">
        <v>449</v>
      </c>
      <c r="F185" s="129" t="s">
        <v>450</v>
      </c>
      <c r="G185" s="153" t="s">
        <v>15</v>
      </c>
      <c r="H185" s="154" t="s">
        <v>534</v>
      </c>
      <c r="I185" s="154" t="s">
        <v>18</v>
      </c>
      <c r="J185" s="154" t="s">
        <v>17</v>
      </c>
      <c r="K185" s="154" t="s">
        <v>4</v>
      </c>
      <c r="L185" s="153" t="s">
        <v>535</v>
      </c>
      <c r="M185" s="475" t="s">
        <v>583</v>
      </c>
      <c r="N185" s="476"/>
      <c r="O185" s="476"/>
      <c r="P185" s="477"/>
      <c r="Q185" s="487"/>
      <c r="R185" s="488"/>
      <c r="S185" s="488"/>
      <c r="T185" s="488"/>
      <c r="U185" s="488"/>
      <c r="V185" s="488"/>
      <c r="W185" s="488"/>
      <c r="X185" s="488"/>
      <c r="Y185" s="489"/>
      <c r="Z185" s="496"/>
      <c r="AA185" s="494"/>
      <c r="AB185" s="495"/>
      <c r="AC185" s="178" t="s">
        <v>0</v>
      </c>
      <c r="AD185" s="114" t="s">
        <v>0</v>
      </c>
      <c r="AE185" s="114"/>
    </row>
    <row r="186" spans="1:31" s="15" customFormat="1" ht="15" customHeight="1" thickBot="1" x14ac:dyDescent="0.3">
      <c r="A186" s="18">
        <f>A179+1</f>
        <v>26</v>
      </c>
      <c r="B186" s="254"/>
      <c r="C186" s="264"/>
      <c r="D186" s="152" t="s">
        <v>533</v>
      </c>
      <c r="E186" s="288" t="s">
        <v>21</v>
      </c>
      <c r="F186" s="289"/>
      <c r="G186" s="256" t="s">
        <v>0</v>
      </c>
      <c r="H186" s="236" t="s">
        <v>0</v>
      </c>
      <c r="I186" s="232" t="s">
        <v>0</v>
      </c>
      <c r="J186" s="274" t="s">
        <v>305</v>
      </c>
      <c r="K186" s="230" t="str">
        <f>IF(S183=1,"Photo Needed",IF(S183=2,"24/7",IF(S183=3,"Has Photo","")))</f>
        <v>Photo Needed</v>
      </c>
      <c r="L186" s="269" t="s">
        <v>398</v>
      </c>
      <c r="M186" s="478"/>
      <c r="N186" s="479"/>
      <c r="O186" s="479"/>
      <c r="P186" s="480"/>
      <c r="Q186" s="487"/>
      <c r="R186" s="488"/>
      <c r="S186" s="488"/>
      <c r="T186" s="488"/>
      <c r="U186" s="488"/>
      <c r="V186" s="488"/>
      <c r="W186" s="488"/>
      <c r="X186" s="488"/>
      <c r="Y186" s="489"/>
      <c r="Z186" s="496"/>
      <c r="AA186" s="494"/>
      <c r="AB186" s="495"/>
      <c r="AC186" s="178" t="s">
        <v>0</v>
      </c>
      <c r="AD186" s="114" t="s">
        <v>0</v>
      </c>
      <c r="AE186" s="114"/>
    </row>
    <row r="187" spans="1:31" s="15" customFormat="1" ht="15" customHeight="1" thickTop="1" thickBot="1" x14ac:dyDescent="0.3">
      <c r="A187" s="219" t="str">
        <f>IF(Z183=1,"VERIFIED",IF(AA183=1,"CHECKED",IF(R183=1,"CHECK",IF(T183=1,"VERIFY",IF(U183=1,"NEED APP","NOT SCHED")))))</f>
        <v>NOT SCHED</v>
      </c>
      <c r="B187" s="255"/>
      <c r="C187" s="265"/>
      <c r="D187" s="152" t="s">
        <v>317</v>
      </c>
      <c r="E187" s="133" t="s">
        <v>0</v>
      </c>
      <c r="F187" s="133" t="s">
        <v>0</v>
      </c>
      <c r="G187" s="257"/>
      <c r="H187" s="237"/>
      <c r="I187" s="273"/>
      <c r="J187" s="275"/>
      <c r="K187" s="231"/>
      <c r="L187" s="270"/>
      <c r="M187" s="481"/>
      <c r="N187" s="482"/>
      <c r="O187" s="482"/>
      <c r="P187" s="483"/>
      <c r="Q187" s="490"/>
      <c r="R187" s="491"/>
      <c r="S187" s="491"/>
      <c r="T187" s="491"/>
      <c r="U187" s="491"/>
      <c r="V187" s="491"/>
      <c r="W187" s="491"/>
      <c r="X187" s="491"/>
      <c r="Y187" s="492"/>
      <c r="Z187" s="497"/>
      <c r="AA187" s="498"/>
      <c r="AB187" s="499"/>
      <c r="AC187" s="178" t="s">
        <v>0</v>
      </c>
      <c r="AD187" s="114" t="s">
        <v>0</v>
      </c>
      <c r="AE187" s="114"/>
    </row>
    <row r="188" spans="1:31" s="45" customFormat="1" ht="4.9000000000000004" customHeight="1" thickTop="1" thickBot="1" x14ac:dyDescent="0.3">
      <c r="A188" s="29"/>
      <c r="B188" s="30"/>
      <c r="C188" s="31"/>
      <c r="D188" s="32"/>
      <c r="E188" s="33"/>
      <c r="F188" s="33"/>
      <c r="G188" s="34"/>
      <c r="H188" s="33"/>
      <c r="I188" s="35"/>
      <c r="J188" s="35"/>
      <c r="K188" s="36"/>
      <c r="L188" s="96"/>
      <c r="M188" s="37"/>
      <c r="N188" s="37"/>
      <c r="O188" s="37"/>
      <c r="P188" s="38"/>
      <c r="Q188" s="207"/>
      <c r="R188" s="193"/>
      <c r="S188" s="194"/>
      <c r="T188" s="195"/>
      <c r="U188" s="196"/>
      <c r="V188" s="197"/>
      <c r="W188" s="198"/>
      <c r="X188" s="198"/>
      <c r="Y188" s="199"/>
      <c r="Z188" s="117"/>
      <c r="AA188" s="39"/>
      <c r="AB188" s="118"/>
      <c r="AC188" s="178" t="s">
        <v>0</v>
      </c>
      <c r="AD188" s="114" t="s">
        <v>0</v>
      </c>
      <c r="AE188" s="114"/>
    </row>
    <row r="189" spans="1:31" s="16" customFormat="1" ht="9" customHeight="1" thickTop="1" thickBot="1" x14ac:dyDescent="0.3">
      <c r="A189" s="140" t="s">
        <v>351</v>
      </c>
      <c r="B189" s="141" t="s">
        <v>7</v>
      </c>
      <c r="C189" s="141"/>
      <c r="D189" s="141" t="s">
        <v>8</v>
      </c>
      <c r="E189" s="141" t="s">
        <v>9</v>
      </c>
      <c r="F189" s="141" t="s">
        <v>10</v>
      </c>
      <c r="G189" s="142" t="s">
        <v>11</v>
      </c>
      <c r="H189" s="142" t="s">
        <v>12</v>
      </c>
      <c r="I189" s="142" t="s">
        <v>16</v>
      </c>
      <c r="J189" s="143" t="s">
        <v>13</v>
      </c>
      <c r="K189" s="143" t="s">
        <v>14</v>
      </c>
      <c r="L189" s="144" t="s">
        <v>355</v>
      </c>
      <c r="M189" s="145" t="s">
        <v>19</v>
      </c>
      <c r="N189" s="145" t="s">
        <v>312</v>
      </c>
      <c r="O189" s="145" t="s">
        <v>313</v>
      </c>
      <c r="P189" s="216" t="s">
        <v>529</v>
      </c>
      <c r="Q189" s="211"/>
      <c r="R189" s="155"/>
      <c r="S189" s="155"/>
      <c r="T189" s="155"/>
      <c r="U189" s="156"/>
      <c r="V189" s="146"/>
      <c r="W189" s="146"/>
      <c r="X189" s="146"/>
      <c r="Y189" s="147"/>
      <c r="Z189" s="179" t="s">
        <v>536</v>
      </c>
      <c r="AA189" s="146" t="s">
        <v>537</v>
      </c>
      <c r="AB189" s="147" t="s">
        <v>538</v>
      </c>
      <c r="AC189" s="178" t="s">
        <v>0</v>
      </c>
      <c r="AD189" s="114" t="s">
        <v>0</v>
      </c>
      <c r="AE189" s="114"/>
    </row>
    <row r="190" spans="1:31" s="15" customFormat="1" ht="15" customHeight="1" thickTop="1" thickBot="1" x14ac:dyDescent="0.25">
      <c r="A190" s="205" t="s">
        <v>549</v>
      </c>
      <c r="B190" s="253" t="s">
        <v>101</v>
      </c>
      <c r="C190" s="264" t="s">
        <v>0</v>
      </c>
      <c r="D190" s="152" t="s">
        <v>532</v>
      </c>
      <c r="E190" s="160" t="s">
        <v>498</v>
      </c>
      <c r="F190" s="160" t="s">
        <v>497</v>
      </c>
      <c r="G190" s="262" t="s">
        <v>0</v>
      </c>
      <c r="H190" s="232" t="s">
        <v>0</v>
      </c>
      <c r="I190" s="234">
        <v>9.6999999999999993</v>
      </c>
      <c r="J190" s="234">
        <v>0.25</v>
      </c>
      <c r="K190" s="260">
        <f>IF(I190=" "," ",(I190+$H$6-J190))</f>
        <v>10.25</v>
      </c>
      <c r="L190" s="271" t="s">
        <v>306</v>
      </c>
      <c r="M190" s="222">
        <v>2016</v>
      </c>
      <c r="N190" s="241" t="str">
        <f>IF(Z190=1,"VERIFIED",IF(AA190=1,"CHECKED",IF(R190=1,"CHECK",IF(T190=1,"VERIFY",IF(U190=1,"NEED APP","NOT SCHED")))))</f>
        <v>NOT SCHED</v>
      </c>
      <c r="O190" s="90" t="s">
        <v>314</v>
      </c>
      <c r="P190" s="243" t="s">
        <v>318</v>
      </c>
      <c r="Q190" s="208">
        <f>IF(A191=" "," ",1)</f>
        <v>1</v>
      </c>
      <c r="R190" s="112" t="s">
        <v>0</v>
      </c>
      <c r="S190" s="51">
        <v>1</v>
      </c>
      <c r="T190" s="95" t="s">
        <v>0</v>
      </c>
      <c r="U190" s="200" t="s">
        <v>0</v>
      </c>
      <c r="V190" s="201" t="s">
        <v>0</v>
      </c>
      <c r="W190" s="202" t="s">
        <v>0</v>
      </c>
      <c r="X190" s="203" t="s">
        <v>0</v>
      </c>
      <c r="Y190" s="204" t="s">
        <v>0</v>
      </c>
      <c r="Z190" s="115" t="s">
        <v>0</v>
      </c>
      <c r="AA190" s="112" t="s">
        <v>0</v>
      </c>
      <c r="AB190" s="116" t="s">
        <v>0</v>
      </c>
      <c r="AC190" s="178" t="s">
        <v>0</v>
      </c>
      <c r="AD190" s="114" t="s">
        <v>0</v>
      </c>
      <c r="AE190" s="114"/>
    </row>
    <row r="191" spans="1:31" s="15" customFormat="1" ht="15" customHeight="1" thickTop="1" thickBot="1" x14ac:dyDescent="0.25">
      <c r="A191" s="217" t="s">
        <v>99</v>
      </c>
      <c r="B191" s="254"/>
      <c r="C191" s="264"/>
      <c r="D191" s="152" t="s">
        <v>316</v>
      </c>
      <c r="E191" s="161" t="s">
        <v>498</v>
      </c>
      <c r="F191" s="161" t="s">
        <v>497</v>
      </c>
      <c r="G191" s="263"/>
      <c r="H191" s="233"/>
      <c r="I191" s="235"/>
      <c r="J191" s="277"/>
      <c r="K191" s="261"/>
      <c r="L191" s="272"/>
      <c r="M191" s="223">
        <v>42783</v>
      </c>
      <c r="N191" s="242"/>
      <c r="O191" s="91" t="s">
        <v>315</v>
      </c>
      <c r="P191" s="244"/>
      <c r="Q191" s="484" t="s">
        <v>597</v>
      </c>
      <c r="R191" s="485"/>
      <c r="S191" s="485"/>
      <c r="T191" s="485"/>
      <c r="U191" s="485"/>
      <c r="V191" s="485"/>
      <c r="W191" s="485"/>
      <c r="X191" s="485"/>
      <c r="Y191" s="486"/>
      <c r="Z191" s="493" t="s">
        <v>598</v>
      </c>
      <c r="AA191" s="494"/>
      <c r="AB191" s="495"/>
      <c r="AC191" s="178" t="s">
        <v>0</v>
      </c>
      <c r="AD191" s="114" t="s">
        <v>0</v>
      </c>
      <c r="AE191" s="114"/>
    </row>
    <row r="192" spans="1:31" s="17" customFormat="1" ht="9" customHeight="1" thickTop="1" thickBot="1" x14ac:dyDescent="0.3">
      <c r="A192" s="218" t="s">
        <v>100</v>
      </c>
      <c r="B192" s="254"/>
      <c r="C192" s="264"/>
      <c r="D192" s="151" t="s">
        <v>531</v>
      </c>
      <c r="E192" s="129" t="s">
        <v>448</v>
      </c>
      <c r="F192" s="129" t="s">
        <v>499</v>
      </c>
      <c r="G192" s="153" t="s">
        <v>15</v>
      </c>
      <c r="H192" s="154" t="s">
        <v>534</v>
      </c>
      <c r="I192" s="154" t="s">
        <v>18</v>
      </c>
      <c r="J192" s="154" t="s">
        <v>17</v>
      </c>
      <c r="K192" s="154" t="s">
        <v>4</v>
      </c>
      <c r="L192" s="153" t="s">
        <v>535</v>
      </c>
      <c r="M192" s="475" t="s">
        <v>582</v>
      </c>
      <c r="N192" s="476"/>
      <c r="O192" s="476"/>
      <c r="P192" s="477"/>
      <c r="Q192" s="487"/>
      <c r="R192" s="488"/>
      <c r="S192" s="488"/>
      <c r="T192" s="488"/>
      <c r="U192" s="488"/>
      <c r="V192" s="488"/>
      <c r="W192" s="488"/>
      <c r="X192" s="488"/>
      <c r="Y192" s="489"/>
      <c r="Z192" s="496"/>
      <c r="AA192" s="494"/>
      <c r="AB192" s="495"/>
      <c r="AC192" s="178" t="s">
        <v>0</v>
      </c>
      <c r="AD192" s="114" t="s">
        <v>0</v>
      </c>
      <c r="AE192" s="114"/>
    </row>
    <row r="193" spans="1:31" s="15" customFormat="1" ht="15" customHeight="1" thickBot="1" x14ac:dyDescent="0.3">
      <c r="A193" s="18">
        <f>A186+1</f>
        <v>27</v>
      </c>
      <c r="B193" s="254"/>
      <c r="C193" s="264"/>
      <c r="D193" s="152" t="s">
        <v>533</v>
      </c>
      <c r="E193" s="288" t="s">
        <v>21</v>
      </c>
      <c r="F193" s="289"/>
      <c r="G193" s="256" t="s">
        <v>0</v>
      </c>
      <c r="H193" s="236" t="s">
        <v>0</v>
      </c>
      <c r="I193" s="232" t="s">
        <v>0</v>
      </c>
      <c r="J193" s="274" t="s">
        <v>305</v>
      </c>
      <c r="K193" s="230" t="str">
        <f>IF(S190=1,"Photo Needed",IF(S190=2,"24/7",IF(S190=3,"Has Photo","")))</f>
        <v>Photo Needed</v>
      </c>
      <c r="L193" s="269" t="s">
        <v>398</v>
      </c>
      <c r="M193" s="478"/>
      <c r="N193" s="479"/>
      <c r="O193" s="479"/>
      <c r="P193" s="480"/>
      <c r="Q193" s="487"/>
      <c r="R193" s="488"/>
      <c r="S193" s="488"/>
      <c r="T193" s="488"/>
      <c r="U193" s="488"/>
      <c r="V193" s="488"/>
      <c r="W193" s="488"/>
      <c r="X193" s="488"/>
      <c r="Y193" s="489"/>
      <c r="Z193" s="496"/>
      <c r="AA193" s="494"/>
      <c r="AB193" s="495"/>
      <c r="AC193" s="178" t="s">
        <v>0</v>
      </c>
      <c r="AD193" s="114" t="s">
        <v>0</v>
      </c>
      <c r="AE193" s="114"/>
    </row>
    <row r="194" spans="1:31" s="15" customFormat="1" ht="15" customHeight="1" thickTop="1" thickBot="1" x14ac:dyDescent="0.3">
      <c r="A194" s="219" t="str">
        <f>IF(Z190=1,"VERIFIED",IF(AA190=1,"CHECKED",IF(R190=1,"CHECK",IF(T190=1,"VERIFY",IF(U190=1,"NEED APP","NOT SCHED")))))</f>
        <v>NOT SCHED</v>
      </c>
      <c r="B194" s="255"/>
      <c r="C194" s="265"/>
      <c r="D194" s="152" t="s">
        <v>317</v>
      </c>
      <c r="E194" s="133" t="s">
        <v>0</v>
      </c>
      <c r="F194" s="133" t="s">
        <v>0</v>
      </c>
      <c r="G194" s="257"/>
      <c r="H194" s="237"/>
      <c r="I194" s="273"/>
      <c r="J194" s="275"/>
      <c r="K194" s="231"/>
      <c r="L194" s="270"/>
      <c r="M194" s="481"/>
      <c r="N194" s="482"/>
      <c r="O194" s="482"/>
      <c r="P194" s="483"/>
      <c r="Q194" s="490"/>
      <c r="R194" s="491"/>
      <c r="S194" s="491"/>
      <c r="T194" s="491"/>
      <c r="U194" s="491"/>
      <c r="V194" s="491"/>
      <c r="W194" s="491"/>
      <c r="X194" s="491"/>
      <c r="Y194" s="492"/>
      <c r="Z194" s="497"/>
      <c r="AA194" s="498"/>
      <c r="AB194" s="499"/>
      <c r="AC194" s="178" t="s">
        <v>0</v>
      </c>
      <c r="AD194" s="114" t="s">
        <v>0</v>
      </c>
      <c r="AE194" s="114"/>
    </row>
    <row r="195" spans="1:31" s="45" customFormat="1" ht="4.9000000000000004" customHeight="1" thickTop="1" thickBot="1" x14ac:dyDescent="0.3">
      <c r="A195" s="29"/>
      <c r="B195" s="30"/>
      <c r="C195" s="31"/>
      <c r="D195" s="32"/>
      <c r="E195" s="33"/>
      <c r="F195" s="33"/>
      <c r="G195" s="34"/>
      <c r="H195" s="33"/>
      <c r="I195" s="35"/>
      <c r="J195" s="35"/>
      <c r="K195" s="36"/>
      <c r="L195" s="96"/>
      <c r="M195" s="37"/>
      <c r="N195" s="37"/>
      <c r="O195" s="37"/>
      <c r="P195" s="38"/>
      <c r="Q195" s="207"/>
      <c r="R195" s="193"/>
      <c r="S195" s="194"/>
      <c r="T195" s="195"/>
      <c r="U195" s="196"/>
      <c r="V195" s="197"/>
      <c r="W195" s="198"/>
      <c r="X195" s="198"/>
      <c r="Y195" s="199"/>
      <c r="Z195" s="117"/>
      <c r="AA195" s="39"/>
      <c r="AB195" s="118"/>
      <c r="AC195" s="178" t="s">
        <v>0</v>
      </c>
      <c r="AD195" s="114" t="s">
        <v>0</v>
      </c>
      <c r="AE195" s="114"/>
    </row>
    <row r="196" spans="1:31" s="16" customFormat="1" ht="9" customHeight="1" thickTop="1" thickBot="1" x14ac:dyDescent="0.3">
      <c r="A196" s="140" t="s">
        <v>351</v>
      </c>
      <c r="B196" s="141" t="s">
        <v>7</v>
      </c>
      <c r="C196" s="141"/>
      <c r="D196" s="141" t="s">
        <v>8</v>
      </c>
      <c r="E196" s="141" t="s">
        <v>9</v>
      </c>
      <c r="F196" s="141" t="s">
        <v>10</v>
      </c>
      <c r="G196" s="142" t="s">
        <v>11</v>
      </c>
      <c r="H196" s="142" t="s">
        <v>12</v>
      </c>
      <c r="I196" s="142" t="s">
        <v>16</v>
      </c>
      <c r="J196" s="143" t="s">
        <v>13</v>
      </c>
      <c r="K196" s="143" t="s">
        <v>14</v>
      </c>
      <c r="L196" s="144" t="s">
        <v>355</v>
      </c>
      <c r="M196" s="145" t="s">
        <v>19</v>
      </c>
      <c r="N196" s="145" t="s">
        <v>312</v>
      </c>
      <c r="O196" s="145" t="s">
        <v>313</v>
      </c>
      <c r="P196" s="216" t="s">
        <v>529</v>
      </c>
      <c r="Q196" s="211"/>
      <c r="R196" s="155"/>
      <c r="S196" s="155"/>
      <c r="T196" s="155"/>
      <c r="U196" s="156"/>
      <c r="V196" s="146"/>
      <c r="W196" s="146"/>
      <c r="X196" s="146"/>
      <c r="Y196" s="147"/>
      <c r="Z196" s="179" t="s">
        <v>536</v>
      </c>
      <c r="AA196" s="146" t="s">
        <v>537</v>
      </c>
      <c r="AB196" s="147" t="s">
        <v>538</v>
      </c>
      <c r="AC196" s="178" t="s">
        <v>0</v>
      </c>
      <c r="AD196" s="114" t="s">
        <v>0</v>
      </c>
      <c r="AE196" s="114"/>
    </row>
    <row r="197" spans="1:31" s="15" customFormat="1" ht="15" customHeight="1" thickTop="1" thickBot="1" x14ac:dyDescent="0.25">
      <c r="A197" s="205" t="s">
        <v>549</v>
      </c>
      <c r="B197" s="253" t="s">
        <v>96</v>
      </c>
      <c r="C197" s="264" t="s">
        <v>0</v>
      </c>
      <c r="D197" s="152" t="s">
        <v>532</v>
      </c>
      <c r="E197" s="160" t="s">
        <v>327</v>
      </c>
      <c r="F197" s="160" t="s">
        <v>328</v>
      </c>
      <c r="G197" s="262" t="s">
        <v>0</v>
      </c>
      <c r="H197" s="232" t="s">
        <v>0</v>
      </c>
      <c r="I197" s="234">
        <v>9.4</v>
      </c>
      <c r="J197" s="234">
        <v>0.25</v>
      </c>
      <c r="K197" s="260">
        <f>IF(I197=" "," ",(I197+$H$6-J197))</f>
        <v>9.9500000000000011</v>
      </c>
      <c r="L197" s="271" t="s">
        <v>306</v>
      </c>
      <c r="M197" s="222">
        <v>2016</v>
      </c>
      <c r="N197" s="241" t="str">
        <f>IF(Z197=1,"VERIFIED",IF(AA197=1,"CHECKED",IF(R197=1,"CHECK",IF(T197=1,"VERIFY",IF(U197=1,"NEED APP","NOT SCHED")))))</f>
        <v>NOT SCHED</v>
      </c>
      <c r="O197" s="90" t="s">
        <v>314</v>
      </c>
      <c r="P197" s="243" t="s">
        <v>319</v>
      </c>
      <c r="Q197" s="208">
        <f>IF(A198=" "," ",1)</f>
        <v>1</v>
      </c>
      <c r="R197" s="112" t="s">
        <v>0</v>
      </c>
      <c r="S197" s="51">
        <v>1</v>
      </c>
      <c r="T197" s="95" t="s">
        <v>0</v>
      </c>
      <c r="U197" s="200" t="s">
        <v>0</v>
      </c>
      <c r="V197" s="201" t="s">
        <v>0</v>
      </c>
      <c r="W197" s="202" t="s">
        <v>0</v>
      </c>
      <c r="X197" s="203" t="s">
        <v>0</v>
      </c>
      <c r="Y197" s="204" t="s">
        <v>0</v>
      </c>
      <c r="Z197" s="115" t="s">
        <v>0</v>
      </c>
      <c r="AA197" s="112" t="s">
        <v>0</v>
      </c>
      <c r="AB197" s="116" t="s">
        <v>0</v>
      </c>
      <c r="AC197" s="178" t="s">
        <v>0</v>
      </c>
      <c r="AD197" s="114" t="s">
        <v>0</v>
      </c>
      <c r="AE197" s="114"/>
    </row>
    <row r="198" spans="1:31" s="15" customFormat="1" ht="15" customHeight="1" thickTop="1" thickBot="1" x14ac:dyDescent="0.25">
      <c r="A198" s="217" t="s">
        <v>94</v>
      </c>
      <c r="B198" s="254"/>
      <c r="C198" s="264"/>
      <c r="D198" s="152" t="s">
        <v>316</v>
      </c>
      <c r="E198" s="161" t="s">
        <v>327</v>
      </c>
      <c r="F198" s="161" t="s">
        <v>328</v>
      </c>
      <c r="G198" s="263"/>
      <c r="H198" s="233"/>
      <c r="I198" s="235"/>
      <c r="J198" s="277"/>
      <c r="K198" s="261"/>
      <c r="L198" s="272"/>
      <c r="M198" s="223">
        <v>42783</v>
      </c>
      <c r="N198" s="242"/>
      <c r="O198" s="91" t="s">
        <v>315</v>
      </c>
      <c r="P198" s="244"/>
      <c r="Q198" s="484" t="s">
        <v>597</v>
      </c>
      <c r="R198" s="485"/>
      <c r="S198" s="485"/>
      <c r="T198" s="485"/>
      <c r="U198" s="485"/>
      <c r="V198" s="485"/>
      <c r="W198" s="485"/>
      <c r="X198" s="485"/>
      <c r="Y198" s="486"/>
      <c r="Z198" s="493" t="s">
        <v>598</v>
      </c>
      <c r="AA198" s="494"/>
      <c r="AB198" s="495"/>
      <c r="AC198" s="178" t="s">
        <v>0</v>
      </c>
      <c r="AD198" s="114" t="s">
        <v>0</v>
      </c>
      <c r="AE198" s="114"/>
    </row>
    <row r="199" spans="1:31" s="17" customFormat="1" ht="9" customHeight="1" thickTop="1" thickBot="1" x14ac:dyDescent="0.3">
      <c r="A199" s="218" t="s">
        <v>95</v>
      </c>
      <c r="B199" s="254"/>
      <c r="C199" s="264"/>
      <c r="D199" s="151" t="s">
        <v>531</v>
      </c>
      <c r="E199" s="129" t="s">
        <v>446</v>
      </c>
      <c r="F199" s="129" t="s">
        <v>447</v>
      </c>
      <c r="G199" s="153" t="s">
        <v>15</v>
      </c>
      <c r="H199" s="154" t="s">
        <v>534</v>
      </c>
      <c r="I199" s="154" t="s">
        <v>18</v>
      </c>
      <c r="J199" s="154" t="s">
        <v>17</v>
      </c>
      <c r="K199" s="154" t="s">
        <v>4</v>
      </c>
      <c r="L199" s="153" t="s">
        <v>535</v>
      </c>
      <c r="M199" s="475" t="s">
        <v>572</v>
      </c>
      <c r="N199" s="476"/>
      <c r="O199" s="476"/>
      <c r="P199" s="477"/>
      <c r="Q199" s="487"/>
      <c r="R199" s="488"/>
      <c r="S199" s="488"/>
      <c r="T199" s="488"/>
      <c r="U199" s="488"/>
      <c r="V199" s="488"/>
      <c r="W199" s="488"/>
      <c r="X199" s="488"/>
      <c r="Y199" s="489"/>
      <c r="Z199" s="496"/>
      <c r="AA199" s="494"/>
      <c r="AB199" s="495"/>
      <c r="AC199" s="178" t="s">
        <v>0</v>
      </c>
      <c r="AD199" s="114" t="s">
        <v>0</v>
      </c>
      <c r="AE199" s="114"/>
    </row>
    <row r="200" spans="1:31" s="15" customFormat="1" ht="15" customHeight="1" thickBot="1" x14ac:dyDescent="0.3">
      <c r="A200" s="18">
        <f>A193+1</f>
        <v>28</v>
      </c>
      <c r="B200" s="254"/>
      <c r="C200" s="264"/>
      <c r="D200" s="152" t="s">
        <v>533</v>
      </c>
      <c r="E200" s="288" t="s">
        <v>21</v>
      </c>
      <c r="F200" s="289"/>
      <c r="G200" s="256" t="s">
        <v>0</v>
      </c>
      <c r="H200" s="236" t="s">
        <v>0</v>
      </c>
      <c r="I200" s="232" t="s">
        <v>0</v>
      </c>
      <c r="J200" s="274" t="s">
        <v>305</v>
      </c>
      <c r="K200" s="230" t="str">
        <f>IF(S197=1,"Photo Needed",IF(S197=2,"24/7",IF(S197=3,"Has Photo","")))</f>
        <v>Photo Needed</v>
      </c>
      <c r="L200" s="269" t="s">
        <v>398</v>
      </c>
      <c r="M200" s="478"/>
      <c r="N200" s="479"/>
      <c r="O200" s="479"/>
      <c r="P200" s="480"/>
      <c r="Q200" s="487"/>
      <c r="R200" s="488"/>
      <c r="S200" s="488"/>
      <c r="T200" s="488"/>
      <c r="U200" s="488"/>
      <c r="V200" s="488"/>
      <c r="W200" s="488"/>
      <c r="X200" s="488"/>
      <c r="Y200" s="489"/>
      <c r="Z200" s="496"/>
      <c r="AA200" s="494"/>
      <c r="AB200" s="495"/>
      <c r="AC200" s="178" t="s">
        <v>0</v>
      </c>
      <c r="AD200" s="114" t="s">
        <v>0</v>
      </c>
      <c r="AE200" s="114"/>
    </row>
    <row r="201" spans="1:31" s="15" customFormat="1" ht="15" customHeight="1" thickTop="1" thickBot="1" x14ac:dyDescent="0.3">
      <c r="A201" s="219" t="str">
        <f>IF(Z197=1,"VERIFIED",IF(AA197=1,"CHECKED",IF(R197=1,"CHECK",IF(T197=1,"VERIFY",IF(U197=1,"NEED APP","NOT SCHED")))))</f>
        <v>NOT SCHED</v>
      </c>
      <c r="B201" s="255"/>
      <c r="C201" s="265"/>
      <c r="D201" s="152" t="s">
        <v>317</v>
      </c>
      <c r="E201" s="133" t="s">
        <v>0</v>
      </c>
      <c r="F201" s="133" t="s">
        <v>0</v>
      </c>
      <c r="G201" s="257"/>
      <c r="H201" s="237"/>
      <c r="I201" s="273"/>
      <c r="J201" s="275"/>
      <c r="K201" s="231"/>
      <c r="L201" s="270"/>
      <c r="M201" s="481"/>
      <c r="N201" s="482"/>
      <c r="O201" s="482"/>
      <c r="P201" s="483"/>
      <c r="Q201" s="490"/>
      <c r="R201" s="491"/>
      <c r="S201" s="491"/>
      <c r="T201" s="491"/>
      <c r="U201" s="491"/>
      <c r="V201" s="491"/>
      <c r="W201" s="491"/>
      <c r="X201" s="491"/>
      <c r="Y201" s="492"/>
      <c r="Z201" s="497"/>
      <c r="AA201" s="498"/>
      <c r="AB201" s="499"/>
      <c r="AC201" s="178" t="s">
        <v>0</v>
      </c>
      <c r="AD201" s="114" t="s">
        <v>0</v>
      </c>
      <c r="AE201" s="114"/>
    </row>
    <row r="202" spans="1:31" s="45" customFormat="1" ht="4.9000000000000004" customHeight="1" thickTop="1" thickBot="1" x14ac:dyDescent="0.3">
      <c r="A202" s="29"/>
      <c r="B202" s="30"/>
      <c r="C202" s="31"/>
      <c r="D202" s="32"/>
      <c r="E202" s="33"/>
      <c r="F202" s="33"/>
      <c r="G202" s="34"/>
      <c r="H202" s="33"/>
      <c r="I202" s="35"/>
      <c r="J202" s="35"/>
      <c r="K202" s="36"/>
      <c r="L202" s="96"/>
      <c r="M202" s="37"/>
      <c r="N202" s="37"/>
      <c r="O202" s="37"/>
      <c r="P202" s="38"/>
      <c r="Q202" s="207"/>
      <c r="R202" s="193"/>
      <c r="S202" s="194"/>
      <c r="T202" s="195"/>
      <c r="U202" s="196"/>
      <c r="V202" s="197"/>
      <c r="W202" s="198"/>
      <c r="X202" s="198"/>
      <c r="Y202" s="199"/>
      <c r="Z202" s="117"/>
      <c r="AA202" s="39"/>
      <c r="AB202" s="118"/>
      <c r="AC202" s="178" t="s">
        <v>0</v>
      </c>
      <c r="AD202" s="114" t="s">
        <v>0</v>
      </c>
      <c r="AE202" s="114"/>
    </row>
    <row r="203" spans="1:31" s="16" customFormat="1" ht="9" customHeight="1" thickTop="1" thickBot="1" x14ac:dyDescent="0.3">
      <c r="A203" s="140" t="s">
        <v>351</v>
      </c>
      <c r="B203" s="141" t="s">
        <v>7</v>
      </c>
      <c r="C203" s="141"/>
      <c r="D203" s="141" t="s">
        <v>8</v>
      </c>
      <c r="E203" s="141" t="s">
        <v>9</v>
      </c>
      <c r="F203" s="141" t="s">
        <v>10</v>
      </c>
      <c r="G203" s="142" t="s">
        <v>11</v>
      </c>
      <c r="H203" s="142" t="s">
        <v>12</v>
      </c>
      <c r="I203" s="142" t="s">
        <v>16</v>
      </c>
      <c r="J203" s="143" t="s">
        <v>13</v>
      </c>
      <c r="K203" s="143" t="s">
        <v>14</v>
      </c>
      <c r="L203" s="144" t="s">
        <v>355</v>
      </c>
      <c r="M203" s="145" t="s">
        <v>19</v>
      </c>
      <c r="N203" s="145" t="s">
        <v>312</v>
      </c>
      <c r="O203" s="145" t="s">
        <v>313</v>
      </c>
      <c r="P203" s="216" t="s">
        <v>529</v>
      </c>
      <c r="Q203" s="211"/>
      <c r="R203" s="155"/>
      <c r="S203" s="155"/>
      <c r="T203" s="155"/>
      <c r="U203" s="156"/>
      <c r="V203" s="146"/>
      <c r="W203" s="146"/>
      <c r="X203" s="146"/>
      <c r="Y203" s="147"/>
      <c r="Z203" s="179" t="s">
        <v>536</v>
      </c>
      <c r="AA203" s="146" t="s">
        <v>537</v>
      </c>
      <c r="AB203" s="147" t="s">
        <v>538</v>
      </c>
      <c r="AC203" s="178" t="s">
        <v>0</v>
      </c>
      <c r="AD203" s="114" t="s">
        <v>0</v>
      </c>
      <c r="AE203" s="114"/>
    </row>
    <row r="204" spans="1:31" s="15" customFormat="1" ht="15" customHeight="1" thickTop="1" thickBot="1" x14ac:dyDescent="0.3">
      <c r="A204" s="205" t="s">
        <v>549</v>
      </c>
      <c r="B204" s="253" t="s">
        <v>91</v>
      </c>
      <c r="C204" s="264" t="s">
        <v>0</v>
      </c>
      <c r="D204" s="152" t="s">
        <v>532</v>
      </c>
      <c r="E204" s="166" t="s">
        <v>399</v>
      </c>
      <c r="F204" s="167" t="s">
        <v>400</v>
      </c>
      <c r="G204" s="262" t="s">
        <v>0</v>
      </c>
      <c r="H204" s="232" t="s">
        <v>0</v>
      </c>
      <c r="I204" s="234">
        <v>8.6</v>
      </c>
      <c r="J204" s="234">
        <v>0.25</v>
      </c>
      <c r="K204" s="260">
        <f>IF(I204=" "," ",(I204+$H$6-J204))</f>
        <v>9.15</v>
      </c>
      <c r="L204" s="271" t="s">
        <v>306</v>
      </c>
      <c r="M204" s="222">
        <v>2016</v>
      </c>
      <c r="N204" s="241" t="str">
        <f>IF(Z204=1,"VERIFIED",IF(AA204=1,"CHECKED",IF(R204=1,"CHECK",IF(T204=1,"VERIFY",IF(U204=1,"NEED APP","NOT SCHED")))))</f>
        <v>NOT SCHED</v>
      </c>
      <c r="O204" s="90" t="s">
        <v>314</v>
      </c>
      <c r="P204" s="243" t="s">
        <v>318</v>
      </c>
      <c r="Q204" s="208">
        <f>IF(A205=" "," ",1)</f>
        <v>1</v>
      </c>
      <c r="R204" s="112" t="s">
        <v>0</v>
      </c>
      <c r="S204" s="51">
        <v>1</v>
      </c>
      <c r="T204" s="95" t="s">
        <v>0</v>
      </c>
      <c r="U204" s="200" t="s">
        <v>0</v>
      </c>
      <c r="V204" s="201" t="s">
        <v>0</v>
      </c>
      <c r="W204" s="202" t="s">
        <v>0</v>
      </c>
      <c r="X204" s="203" t="s">
        <v>0</v>
      </c>
      <c r="Y204" s="204" t="s">
        <v>0</v>
      </c>
      <c r="Z204" s="115" t="s">
        <v>0</v>
      </c>
      <c r="AA204" s="112" t="s">
        <v>0</v>
      </c>
      <c r="AB204" s="116" t="s">
        <v>0</v>
      </c>
      <c r="AC204" s="178" t="s">
        <v>0</v>
      </c>
      <c r="AD204" s="114" t="s">
        <v>0</v>
      </c>
      <c r="AE204" s="114"/>
    </row>
    <row r="205" spans="1:31" s="15" customFormat="1" ht="15" customHeight="1" thickTop="1" thickBot="1" x14ac:dyDescent="0.3">
      <c r="A205" s="217" t="s">
        <v>89</v>
      </c>
      <c r="B205" s="254"/>
      <c r="C205" s="264"/>
      <c r="D205" s="152" t="s">
        <v>316</v>
      </c>
      <c r="E205" s="164" t="s">
        <v>399</v>
      </c>
      <c r="F205" s="165" t="s">
        <v>400</v>
      </c>
      <c r="G205" s="263"/>
      <c r="H205" s="233"/>
      <c r="I205" s="235"/>
      <c r="J205" s="277"/>
      <c r="K205" s="261"/>
      <c r="L205" s="272"/>
      <c r="M205" s="223">
        <v>42783</v>
      </c>
      <c r="N205" s="242"/>
      <c r="O205" s="91" t="s">
        <v>315</v>
      </c>
      <c r="P205" s="244"/>
      <c r="Q205" s="484" t="s">
        <v>597</v>
      </c>
      <c r="R205" s="485"/>
      <c r="S205" s="485"/>
      <c r="T205" s="485"/>
      <c r="U205" s="485"/>
      <c r="V205" s="485"/>
      <c r="W205" s="485"/>
      <c r="X205" s="485"/>
      <c r="Y205" s="486"/>
      <c r="Z205" s="493" t="s">
        <v>598</v>
      </c>
      <c r="AA205" s="494"/>
      <c r="AB205" s="495"/>
      <c r="AC205" s="178" t="s">
        <v>0</v>
      </c>
      <c r="AD205" s="114" t="s">
        <v>0</v>
      </c>
      <c r="AE205" s="114"/>
    </row>
    <row r="206" spans="1:31" s="17" customFormat="1" ht="9" customHeight="1" thickTop="1" thickBot="1" x14ac:dyDescent="0.3">
      <c r="A206" s="218" t="s">
        <v>90</v>
      </c>
      <c r="B206" s="254"/>
      <c r="C206" s="264"/>
      <c r="D206" s="151" t="s">
        <v>531</v>
      </c>
      <c r="E206" s="129" t="s">
        <v>444</v>
      </c>
      <c r="F206" s="129" t="s">
        <v>445</v>
      </c>
      <c r="G206" s="153" t="s">
        <v>15</v>
      </c>
      <c r="H206" s="154" t="s">
        <v>534</v>
      </c>
      <c r="I206" s="154" t="s">
        <v>18</v>
      </c>
      <c r="J206" s="154" t="s">
        <v>17</v>
      </c>
      <c r="K206" s="154" t="s">
        <v>4</v>
      </c>
      <c r="L206" s="153" t="s">
        <v>535</v>
      </c>
      <c r="M206" s="475" t="s">
        <v>584</v>
      </c>
      <c r="N206" s="476"/>
      <c r="O206" s="476"/>
      <c r="P206" s="477"/>
      <c r="Q206" s="487"/>
      <c r="R206" s="488"/>
      <c r="S206" s="488"/>
      <c r="T206" s="488"/>
      <c r="U206" s="488"/>
      <c r="V206" s="488"/>
      <c r="W206" s="488"/>
      <c r="X206" s="488"/>
      <c r="Y206" s="489"/>
      <c r="Z206" s="496"/>
      <c r="AA206" s="494"/>
      <c r="AB206" s="495"/>
      <c r="AC206" s="178" t="s">
        <v>0</v>
      </c>
      <c r="AD206" s="114" t="s">
        <v>0</v>
      </c>
      <c r="AE206" s="114"/>
    </row>
    <row r="207" spans="1:31" s="15" customFormat="1" ht="15" customHeight="1" thickBot="1" x14ac:dyDescent="0.3">
      <c r="A207" s="18">
        <f>A200+1</f>
        <v>29</v>
      </c>
      <c r="B207" s="254"/>
      <c r="C207" s="264"/>
      <c r="D207" s="152" t="s">
        <v>533</v>
      </c>
      <c r="E207" s="288" t="s">
        <v>21</v>
      </c>
      <c r="F207" s="289"/>
      <c r="G207" s="256" t="s">
        <v>0</v>
      </c>
      <c r="H207" s="236" t="s">
        <v>0</v>
      </c>
      <c r="I207" s="232" t="s">
        <v>0</v>
      </c>
      <c r="J207" s="274" t="s">
        <v>305</v>
      </c>
      <c r="K207" s="230" t="str">
        <f>IF(S204=1,"Photo Needed",IF(S204=2,"24/7",IF(S204=3,"Has Photo","")))</f>
        <v>Photo Needed</v>
      </c>
      <c r="L207" s="269" t="s">
        <v>398</v>
      </c>
      <c r="M207" s="478"/>
      <c r="N207" s="479"/>
      <c r="O207" s="479"/>
      <c r="P207" s="480"/>
      <c r="Q207" s="487"/>
      <c r="R207" s="488"/>
      <c r="S207" s="488"/>
      <c r="T207" s="488"/>
      <c r="U207" s="488"/>
      <c r="V207" s="488"/>
      <c r="W207" s="488"/>
      <c r="X207" s="488"/>
      <c r="Y207" s="489"/>
      <c r="Z207" s="496"/>
      <c r="AA207" s="494"/>
      <c r="AB207" s="495"/>
      <c r="AC207" s="178" t="s">
        <v>0</v>
      </c>
      <c r="AD207" s="114" t="s">
        <v>0</v>
      </c>
      <c r="AE207" s="114"/>
    </row>
    <row r="208" spans="1:31" s="15" customFormat="1" ht="15" customHeight="1" thickTop="1" thickBot="1" x14ac:dyDescent="0.3">
      <c r="A208" s="219" t="str">
        <f>IF(Z204=1,"VERIFIED",IF(AA204=1,"CHECKED",IF(R204=1,"CHECK",IF(T204=1,"VERIFY",IF(U204=1,"NEED APP","NOT SCHED")))))</f>
        <v>NOT SCHED</v>
      </c>
      <c r="B208" s="255"/>
      <c r="C208" s="265"/>
      <c r="D208" s="152" t="s">
        <v>317</v>
      </c>
      <c r="E208" s="133" t="s">
        <v>0</v>
      </c>
      <c r="F208" s="133" t="s">
        <v>0</v>
      </c>
      <c r="G208" s="257"/>
      <c r="H208" s="237"/>
      <c r="I208" s="273"/>
      <c r="J208" s="275"/>
      <c r="K208" s="231"/>
      <c r="L208" s="270"/>
      <c r="M208" s="481"/>
      <c r="N208" s="482"/>
      <c r="O208" s="482"/>
      <c r="P208" s="483"/>
      <c r="Q208" s="490"/>
      <c r="R208" s="491"/>
      <c r="S208" s="491"/>
      <c r="T208" s="491"/>
      <c r="U208" s="491"/>
      <c r="V208" s="491"/>
      <c r="W208" s="491"/>
      <c r="X208" s="491"/>
      <c r="Y208" s="492"/>
      <c r="Z208" s="497"/>
      <c r="AA208" s="498"/>
      <c r="AB208" s="499"/>
      <c r="AC208" s="178" t="s">
        <v>0</v>
      </c>
      <c r="AD208" s="114" t="s">
        <v>0</v>
      </c>
      <c r="AE208" s="114"/>
    </row>
    <row r="209" spans="1:31" s="45" customFormat="1" ht="4.9000000000000004" customHeight="1" thickTop="1" thickBot="1" x14ac:dyDescent="0.3">
      <c r="A209" s="29"/>
      <c r="B209" s="30"/>
      <c r="C209" s="31"/>
      <c r="D209" s="32"/>
      <c r="E209" s="33"/>
      <c r="F209" s="33"/>
      <c r="G209" s="34"/>
      <c r="H209" s="33"/>
      <c r="I209" s="35"/>
      <c r="J209" s="35"/>
      <c r="K209" s="36"/>
      <c r="L209" s="96"/>
      <c r="M209" s="37"/>
      <c r="N209" s="37"/>
      <c r="O209" s="37"/>
      <c r="P209" s="38"/>
      <c r="Q209" s="207"/>
      <c r="R209" s="193"/>
      <c r="S209" s="194"/>
      <c r="T209" s="195"/>
      <c r="U209" s="196"/>
      <c r="V209" s="197"/>
      <c r="W209" s="198"/>
      <c r="X209" s="198"/>
      <c r="Y209" s="199"/>
      <c r="Z209" s="117"/>
      <c r="AA209" s="39"/>
      <c r="AB209" s="118"/>
      <c r="AC209" s="178" t="s">
        <v>0</v>
      </c>
      <c r="AD209" s="114" t="s">
        <v>0</v>
      </c>
      <c r="AE209" s="114"/>
    </row>
    <row r="210" spans="1:31" s="16" customFormat="1" ht="9" customHeight="1" thickTop="1" thickBot="1" x14ac:dyDescent="0.3">
      <c r="A210" s="140" t="s">
        <v>351</v>
      </c>
      <c r="B210" s="141" t="s">
        <v>7</v>
      </c>
      <c r="C210" s="141"/>
      <c r="D210" s="141" t="s">
        <v>8</v>
      </c>
      <c r="E210" s="141" t="s">
        <v>9</v>
      </c>
      <c r="F210" s="141" t="s">
        <v>10</v>
      </c>
      <c r="G210" s="142" t="s">
        <v>11</v>
      </c>
      <c r="H210" s="142" t="s">
        <v>12</v>
      </c>
      <c r="I210" s="142" t="s">
        <v>16</v>
      </c>
      <c r="J210" s="143" t="s">
        <v>13</v>
      </c>
      <c r="K210" s="143" t="s">
        <v>14</v>
      </c>
      <c r="L210" s="144" t="s">
        <v>355</v>
      </c>
      <c r="M210" s="145" t="s">
        <v>19</v>
      </c>
      <c r="N210" s="145" t="s">
        <v>312</v>
      </c>
      <c r="O210" s="145" t="s">
        <v>313</v>
      </c>
      <c r="P210" s="216" t="s">
        <v>529</v>
      </c>
      <c r="Q210" s="211"/>
      <c r="R210" s="155"/>
      <c r="S210" s="155"/>
      <c r="T210" s="155"/>
      <c r="U210" s="156"/>
      <c r="V210" s="146"/>
      <c r="W210" s="146"/>
      <c r="X210" s="146"/>
      <c r="Y210" s="147"/>
      <c r="Z210" s="179" t="s">
        <v>536</v>
      </c>
      <c r="AA210" s="146" t="s">
        <v>537</v>
      </c>
      <c r="AB210" s="147" t="s">
        <v>538</v>
      </c>
      <c r="AC210" s="178" t="s">
        <v>0</v>
      </c>
      <c r="AD210" s="114" t="s">
        <v>0</v>
      </c>
      <c r="AE210" s="114"/>
    </row>
    <row r="211" spans="1:31" s="15" customFormat="1" ht="15" customHeight="1" thickTop="1" thickBot="1" x14ac:dyDescent="0.3">
      <c r="A211" s="205" t="s">
        <v>549</v>
      </c>
      <c r="B211" s="253" t="s">
        <v>81</v>
      </c>
      <c r="C211" s="264" t="s">
        <v>0</v>
      </c>
      <c r="D211" s="152" t="s">
        <v>532</v>
      </c>
      <c r="E211" s="163" t="s">
        <v>440</v>
      </c>
      <c r="F211" s="163" t="s">
        <v>441</v>
      </c>
      <c r="G211" s="262" t="s">
        <v>0</v>
      </c>
      <c r="H211" s="232" t="s">
        <v>0</v>
      </c>
      <c r="I211" s="234">
        <v>9.5</v>
      </c>
      <c r="J211" s="234">
        <v>0.24</v>
      </c>
      <c r="K211" s="260">
        <f>IF(I211=" "," ",(I211+$H$6-J211))</f>
        <v>10.06</v>
      </c>
      <c r="L211" s="271" t="s">
        <v>306</v>
      </c>
      <c r="M211" s="222">
        <v>2016</v>
      </c>
      <c r="N211" s="241" t="str">
        <f>IF(Z211=1,"VERIFIED",IF(AA211=1,"CHECKED",IF(R211=1,"CHECK",IF(T211=1,"VERIFY",IF(U211=1,"NEED APP","NOT SCHED")))))</f>
        <v>NOT SCHED</v>
      </c>
      <c r="O211" s="90" t="s">
        <v>314</v>
      </c>
      <c r="P211" s="243" t="s">
        <v>319</v>
      </c>
      <c r="Q211" s="208">
        <f>IF(A212=" "," ",1)</f>
        <v>1</v>
      </c>
      <c r="R211" s="112" t="s">
        <v>0</v>
      </c>
      <c r="S211" s="51">
        <v>1</v>
      </c>
      <c r="T211" s="95" t="s">
        <v>0</v>
      </c>
      <c r="U211" s="200" t="s">
        <v>0</v>
      </c>
      <c r="V211" s="201" t="s">
        <v>0</v>
      </c>
      <c r="W211" s="202" t="s">
        <v>0</v>
      </c>
      <c r="X211" s="203" t="s">
        <v>0</v>
      </c>
      <c r="Y211" s="204" t="s">
        <v>0</v>
      </c>
      <c r="Z211" s="115" t="s">
        <v>0</v>
      </c>
      <c r="AA211" s="112" t="s">
        <v>0</v>
      </c>
      <c r="AB211" s="116" t="s">
        <v>0</v>
      </c>
      <c r="AC211" s="178" t="s">
        <v>0</v>
      </c>
      <c r="AD211" s="114" t="s">
        <v>0</v>
      </c>
      <c r="AE211" s="114"/>
    </row>
    <row r="212" spans="1:31" s="15" customFormat="1" ht="15" customHeight="1" thickTop="1" thickBot="1" x14ac:dyDescent="0.3">
      <c r="A212" s="217" t="s">
        <v>79</v>
      </c>
      <c r="B212" s="254"/>
      <c r="C212" s="264"/>
      <c r="D212" s="152" t="s">
        <v>316</v>
      </c>
      <c r="E212" s="162" t="s">
        <v>440</v>
      </c>
      <c r="F212" s="162" t="s">
        <v>441</v>
      </c>
      <c r="G212" s="263"/>
      <c r="H212" s="233"/>
      <c r="I212" s="235"/>
      <c r="J212" s="277"/>
      <c r="K212" s="261"/>
      <c r="L212" s="272"/>
      <c r="M212" s="223">
        <v>42783</v>
      </c>
      <c r="N212" s="242"/>
      <c r="O212" s="91" t="s">
        <v>315</v>
      </c>
      <c r="P212" s="244"/>
      <c r="Q212" s="484" t="s">
        <v>597</v>
      </c>
      <c r="R212" s="485"/>
      <c r="S212" s="485"/>
      <c r="T212" s="485"/>
      <c r="U212" s="485"/>
      <c r="V212" s="485"/>
      <c r="W212" s="485"/>
      <c r="X212" s="485"/>
      <c r="Y212" s="486"/>
      <c r="Z212" s="493" t="s">
        <v>598</v>
      </c>
      <c r="AA212" s="494"/>
      <c r="AB212" s="495"/>
      <c r="AC212" s="178" t="s">
        <v>0</v>
      </c>
      <c r="AD212" s="114" t="s">
        <v>0</v>
      </c>
      <c r="AE212" s="114"/>
    </row>
    <row r="213" spans="1:31" s="17" customFormat="1" ht="9" customHeight="1" thickTop="1" thickBot="1" x14ac:dyDescent="0.3">
      <c r="A213" s="218" t="s">
        <v>80</v>
      </c>
      <c r="B213" s="254"/>
      <c r="C213" s="264"/>
      <c r="D213" s="151" t="s">
        <v>531</v>
      </c>
      <c r="E213" s="129" t="s">
        <v>442</v>
      </c>
      <c r="F213" s="129" t="s">
        <v>443</v>
      </c>
      <c r="G213" s="153" t="s">
        <v>15</v>
      </c>
      <c r="H213" s="154" t="s">
        <v>534</v>
      </c>
      <c r="I213" s="154" t="s">
        <v>18</v>
      </c>
      <c r="J213" s="154" t="s">
        <v>17</v>
      </c>
      <c r="K213" s="154" t="s">
        <v>4</v>
      </c>
      <c r="L213" s="153" t="s">
        <v>535</v>
      </c>
      <c r="M213" s="475" t="s">
        <v>585</v>
      </c>
      <c r="N213" s="476"/>
      <c r="O213" s="476"/>
      <c r="P213" s="477"/>
      <c r="Q213" s="487"/>
      <c r="R213" s="488"/>
      <c r="S213" s="488"/>
      <c r="T213" s="488"/>
      <c r="U213" s="488"/>
      <c r="V213" s="488"/>
      <c r="W213" s="488"/>
      <c r="X213" s="488"/>
      <c r="Y213" s="489"/>
      <c r="Z213" s="496"/>
      <c r="AA213" s="494"/>
      <c r="AB213" s="495"/>
      <c r="AC213" s="178" t="s">
        <v>0</v>
      </c>
      <c r="AD213" s="114" t="s">
        <v>0</v>
      </c>
      <c r="AE213" s="114"/>
    </row>
    <row r="214" spans="1:31" s="15" customFormat="1" ht="15" customHeight="1" thickBot="1" x14ac:dyDescent="0.3">
      <c r="A214" s="18">
        <f>A207+1</f>
        <v>30</v>
      </c>
      <c r="B214" s="254"/>
      <c r="C214" s="264"/>
      <c r="D214" s="152" t="s">
        <v>533</v>
      </c>
      <c r="E214" s="288" t="s">
        <v>21</v>
      </c>
      <c r="F214" s="289"/>
      <c r="G214" s="256" t="s">
        <v>0</v>
      </c>
      <c r="H214" s="236" t="s">
        <v>0</v>
      </c>
      <c r="I214" s="232" t="s">
        <v>0</v>
      </c>
      <c r="J214" s="274" t="s">
        <v>305</v>
      </c>
      <c r="K214" s="230" t="str">
        <f>IF(S211=1,"Photo Needed",IF(S211=2,"24/7",IF(S211=3,"Has Photo","")))</f>
        <v>Photo Needed</v>
      </c>
      <c r="L214" s="269" t="s">
        <v>398</v>
      </c>
      <c r="M214" s="478"/>
      <c r="N214" s="479"/>
      <c r="O214" s="479"/>
      <c r="P214" s="480"/>
      <c r="Q214" s="487"/>
      <c r="R214" s="488"/>
      <c r="S214" s="488"/>
      <c r="T214" s="488"/>
      <c r="U214" s="488"/>
      <c r="V214" s="488"/>
      <c r="W214" s="488"/>
      <c r="X214" s="488"/>
      <c r="Y214" s="489"/>
      <c r="Z214" s="496"/>
      <c r="AA214" s="494"/>
      <c r="AB214" s="495"/>
      <c r="AC214" s="178" t="s">
        <v>0</v>
      </c>
      <c r="AD214" s="114" t="s">
        <v>0</v>
      </c>
      <c r="AE214" s="114"/>
    </row>
    <row r="215" spans="1:31" s="15" customFormat="1" ht="15" customHeight="1" thickTop="1" thickBot="1" x14ac:dyDescent="0.3">
      <c r="A215" s="219" t="str">
        <f>IF(Z211=1,"VERIFIED",IF(AA211=1,"CHECKED",IF(R211=1,"CHECK",IF(T211=1,"VERIFY",IF(U211=1,"NEED APP","NOT SCHED")))))</f>
        <v>NOT SCHED</v>
      </c>
      <c r="B215" s="255"/>
      <c r="C215" s="265"/>
      <c r="D215" s="152" t="s">
        <v>317</v>
      </c>
      <c r="E215" s="133" t="s">
        <v>0</v>
      </c>
      <c r="F215" s="133" t="s">
        <v>0</v>
      </c>
      <c r="G215" s="257"/>
      <c r="H215" s="237"/>
      <c r="I215" s="273"/>
      <c r="J215" s="275"/>
      <c r="K215" s="231"/>
      <c r="L215" s="270"/>
      <c r="M215" s="481"/>
      <c r="N215" s="482"/>
      <c r="O215" s="482"/>
      <c r="P215" s="483"/>
      <c r="Q215" s="490"/>
      <c r="R215" s="491"/>
      <c r="S215" s="491"/>
      <c r="T215" s="491"/>
      <c r="U215" s="491"/>
      <c r="V215" s="491"/>
      <c r="W215" s="491"/>
      <c r="X215" s="491"/>
      <c r="Y215" s="492"/>
      <c r="Z215" s="497"/>
      <c r="AA215" s="498"/>
      <c r="AB215" s="499"/>
      <c r="AC215" s="178" t="s">
        <v>0</v>
      </c>
      <c r="AD215" s="114" t="s">
        <v>0</v>
      </c>
      <c r="AE215" s="114"/>
    </row>
    <row r="216" spans="1:31" s="15" customFormat="1" ht="59.25" customHeight="1" thickTop="1" thickBot="1" x14ac:dyDescent="0.3">
      <c r="A216" s="247" t="s">
        <v>562</v>
      </c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48"/>
      <c r="P216" s="249"/>
      <c r="Q216" s="266" t="str">
        <f>$L$2</f>
        <v>BE-2 Cotuit Bay/ Seapuit River</v>
      </c>
      <c r="R216" s="267"/>
      <c r="S216" s="267"/>
      <c r="T216" s="267"/>
      <c r="U216" s="267"/>
      <c r="V216" s="267"/>
      <c r="W216" s="267"/>
      <c r="X216" s="267"/>
      <c r="Y216" s="268"/>
      <c r="Z216" s="168"/>
      <c r="AA216" s="169"/>
      <c r="AB216" s="170"/>
      <c r="AC216" s="178" t="s">
        <v>0</v>
      </c>
      <c r="AD216" s="114" t="s">
        <v>0</v>
      </c>
      <c r="AE216" s="114"/>
    </row>
    <row r="217" spans="1:31" s="16" customFormat="1" ht="9" customHeight="1" thickTop="1" thickBot="1" x14ac:dyDescent="0.3">
      <c r="A217" s="140" t="s">
        <v>351</v>
      </c>
      <c r="B217" s="141" t="s">
        <v>7</v>
      </c>
      <c r="C217" s="141"/>
      <c r="D217" s="141" t="s">
        <v>8</v>
      </c>
      <c r="E217" s="141" t="s">
        <v>9</v>
      </c>
      <c r="F217" s="141" t="s">
        <v>10</v>
      </c>
      <c r="G217" s="142" t="s">
        <v>11</v>
      </c>
      <c r="H217" s="142" t="s">
        <v>12</v>
      </c>
      <c r="I217" s="142" t="s">
        <v>16</v>
      </c>
      <c r="J217" s="143" t="s">
        <v>13</v>
      </c>
      <c r="K217" s="143" t="s">
        <v>14</v>
      </c>
      <c r="L217" s="144" t="s">
        <v>355</v>
      </c>
      <c r="M217" s="145" t="s">
        <v>19</v>
      </c>
      <c r="N217" s="145" t="s">
        <v>312</v>
      </c>
      <c r="O217" s="145" t="s">
        <v>313</v>
      </c>
      <c r="P217" s="216" t="s">
        <v>529</v>
      </c>
      <c r="Q217" s="211"/>
      <c r="R217" s="155"/>
      <c r="S217" s="155"/>
      <c r="T217" s="155"/>
      <c r="U217" s="156"/>
      <c r="V217" s="146"/>
      <c r="W217" s="146"/>
      <c r="X217" s="146"/>
      <c r="Y217" s="147"/>
      <c r="Z217" s="179" t="s">
        <v>536</v>
      </c>
      <c r="AA217" s="146" t="s">
        <v>537</v>
      </c>
      <c r="AB217" s="147" t="s">
        <v>538</v>
      </c>
      <c r="AC217" s="178" t="s">
        <v>0</v>
      </c>
      <c r="AD217" s="114" t="s">
        <v>0</v>
      </c>
      <c r="AE217" s="114"/>
    </row>
    <row r="218" spans="1:31" s="15" customFormat="1" ht="15" customHeight="1" thickTop="1" thickBot="1" x14ac:dyDescent="0.25">
      <c r="A218" s="205" t="s">
        <v>549</v>
      </c>
      <c r="B218" s="253" t="s">
        <v>297</v>
      </c>
      <c r="C218" s="264" t="s">
        <v>0</v>
      </c>
      <c r="D218" s="152" t="s">
        <v>532</v>
      </c>
      <c r="E218" s="160" t="s">
        <v>513</v>
      </c>
      <c r="F218" s="160" t="s">
        <v>514</v>
      </c>
      <c r="G218" s="262" t="s">
        <v>0</v>
      </c>
      <c r="H218" s="232" t="s">
        <v>0</v>
      </c>
      <c r="I218" s="234">
        <v>11.5</v>
      </c>
      <c r="J218" s="234">
        <v>0.89</v>
      </c>
      <c r="K218" s="260">
        <f>IF(I218=" "," ",(I218+$H$6-J218))</f>
        <v>11.41</v>
      </c>
      <c r="L218" s="271" t="s">
        <v>306</v>
      </c>
      <c r="M218" s="222">
        <v>2016</v>
      </c>
      <c r="N218" s="241" t="str">
        <f>IF(Z218=1,"VERIFIED",IF(AA218=1,"CHECKED",IF(R218=1,"CHECK",IF(T218=1,"VERIFY",IF(U218=1,"NEED APP","NOT SCHED")))))</f>
        <v>NOT SCHED</v>
      </c>
      <c r="O218" s="90" t="s">
        <v>314</v>
      </c>
      <c r="P218" s="243" t="s">
        <v>318</v>
      </c>
      <c r="Q218" s="208">
        <f>IF(A219=" "," ",1)</f>
        <v>1</v>
      </c>
      <c r="R218" s="112" t="s">
        <v>0</v>
      </c>
      <c r="S218" s="51">
        <v>1</v>
      </c>
      <c r="T218" s="95" t="s">
        <v>0</v>
      </c>
      <c r="U218" s="200" t="s">
        <v>0</v>
      </c>
      <c r="V218" s="201" t="s">
        <v>0</v>
      </c>
      <c r="W218" s="202" t="s">
        <v>0</v>
      </c>
      <c r="X218" s="203" t="s">
        <v>0</v>
      </c>
      <c r="Y218" s="204" t="s">
        <v>0</v>
      </c>
      <c r="Z218" s="115" t="s">
        <v>0</v>
      </c>
      <c r="AA218" s="112" t="s">
        <v>0</v>
      </c>
      <c r="AB218" s="116" t="s">
        <v>0</v>
      </c>
      <c r="AC218" s="178" t="s">
        <v>0</v>
      </c>
      <c r="AD218" s="114" t="s">
        <v>0</v>
      </c>
      <c r="AE218" s="114"/>
    </row>
    <row r="219" spans="1:31" s="15" customFormat="1" ht="15" customHeight="1" thickTop="1" thickBot="1" x14ac:dyDescent="0.25">
      <c r="A219" s="217" t="s">
        <v>126</v>
      </c>
      <c r="B219" s="254"/>
      <c r="C219" s="264"/>
      <c r="D219" s="152" t="s">
        <v>316</v>
      </c>
      <c r="E219" s="161" t="s">
        <v>513</v>
      </c>
      <c r="F219" s="161" t="s">
        <v>514</v>
      </c>
      <c r="G219" s="263"/>
      <c r="H219" s="233"/>
      <c r="I219" s="235"/>
      <c r="J219" s="277"/>
      <c r="K219" s="261"/>
      <c r="L219" s="272"/>
      <c r="M219" s="223">
        <v>42783</v>
      </c>
      <c r="N219" s="242"/>
      <c r="O219" s="91" t="s">
        <v>315</v>
      </c>
      <c r="P219" s="244"/>
      <c r="Q219" s="484" t="s">
        <v>597</v>
      </c>
      <c r="R219" s="485"/>
      <c r="S219" s="485"/>
      <c r="T219" s="485"/>
      <c r="U219" s="485"/>
      <c r="V219" s="485"/>
      <c r="W219" s="485"/>
      <c r="X219" s="485"/>
      <c r="Y219" s="486"/>
      <c r="Z219" s="493" t="s">
        <v>598</v>
      </c>
      <c r="AA219" s="494"/>
      <c r="AB219" s="495"/>
      <c r="AC219" s="178" t="s">
        <v>0</v>
      </c>
      <c r="AD219" s="114" t="s">
        <v>0</v>
      </c>
      <c r="AE219" s="114"/>
    </row>
    <row r="220" spans="1:31" s="17" customFormat="1" ht="9" customHeight="1" thickTop="1" thickBot="1" x14ac:dyDescent="0.3">
      <c r="A220" s="218" t="s">
        <v>127</v>
      </c>
      <c r="B220" s="254"/>
      <c r="C220" s="264"/>
      <c r="D220" s="151" t="s">
        <v>531</v>
      </c>
      <c r="E220" s="129" t="s">
        <v>438</v>
      </c>
      <c r="F220" s="129" t="s">
        <v>439</v>
      </c>
      <c r="G220" s="153" t="s">
        <v>15</v>
      </c>
      <c r="H220" s="154" t="s">
        <v>534</v>
      </c>
      <c r="I220" s="154" t="s">
        <v>18</v>
      </c>
      <c r="J220" s="154" t="s">
        <v>17</v>
      </c>
      <c r="K220" s="154" t="s">
        <v>4</v>
      </c>
      <c r="L220" s="153" t="s">
        <v>535</v>
      </c>
      <c r="M220" s="475" t="s">
        <v>586</v>
      </c>
      <c r="N220" s="476"/>
      <c r="O220" s="476"/>
      <c r="P220" s="477"/>
      <c r="Q220" s="487"/>
      <c r="R220" s="488"/>
      <c r="S220" s="488"/>
      <c r="T220" s="488"/>
      <c r="U220" s="488"/>
      <c r="V220" s="488"/>
      <c r="W220" s="488"/>
      <c r="X220" s="488"/>
      <c r="Y220" s="489"/>
      <c r="Z220" s="496"/>
      <c r="AA220" s="494"/>
      <c r="AB220" s="495"/>
      <c r="AC220" s="178" t="s">
        <v>0</v>
      </c>
      <c r="AD220" s="114" t="s">
        <v>0</v>
      </c>
      <c r="AE220" s="114"/>
    </row>
    <row r="221" spans="1:31" s="15" customFormat="1" ht="15" customHeight="1" thickBot="1" x14ac:dyDescent="0.3">
      <c r="A221" s="18">
        <f>A214+1</f>
        <v>31</v>
      </c>
      <c r="B221" s="254"/>
      <c r="C221" s="264"/>
      <c r="D221" s="152" t="s">
        <v>533</v>
      </c>
      <c r="E221" s="281" t="s">
        <v>21</v>
      </c>
      <c r="F221" s="282"/>
      <c r="G221" s="256" t="s">
        <v>0</v>
      </c>
      <c r="H221" s="236" t="s">
        <v>0</v>
      </c>
      <c r="I221" s="232" t="s">
        <v>0</v>
      </c>
      <c r="J221" s="274" t="s">
        <v>305</v>
      </c>
      <c r="K221" s="230" t="str">
        <f>IF(S218=1,"Photo Needed",IF(S218=2,"24/7",IF(S218=3,"Has Photo","")))</f>
        <v>Photo Needed</v>
      </c>
      <c r="L221" s="269" t="s">
        <v>398</v>
      </c>
      <c r="M221" s="478"/>
      <c r="N221" s="479"/>
      <c r="O221" s="479"/>
      <c r="P221" s="480"/>
      <c r="Q221" s="487"/>
      <c r="R221" s="488"/>
      <c r="S221" s="488"/>
      <c r="T221" s="488"/>
      <c r="U221" s="488"/>
      <c r="V221" s="488"/>
      <c r="W221" s="488"/>
      <c r="X221" s="488"/>
      <c r="Y221" s="489"/>
      <c r="Z221" s="496"/>
      <c r="AA221" s="494"/>
      <c r="AB221" s="495"/>
      <c r="AC221" s="178" t="s">
        <v>0</v>
      </c>
      <c r="AD221" s="114" t="s">
        <v>0</v>
      </c>
      <c r="AE221" s="114"/>
    </row>
    <row r="222" spans="1:31" s="15" customFormat="1" ht="15" customHeight="1" thickTop="1" thickBot="1" x14ac:dyDescent="0.3">
      <c r="A222" s="219" t="str">
        <f>IF(Z218=1,"VERIFIED",IF(AA218=1,"CHECKED",IF(R218=1,"CHECK",IF(T218=1,"VERIFY",IF(U218=1,"NEED APP","NOT SCHED")))))</f>
        <v>NOT SCHED</v>
      </c>
      <c r="B222" s="255"/>
      <c r="C222" s="265"/>
      <c r="D222" s="152" t="s">
        <v>317</v>
      </c>
      <c r="E222" s="89" t="s">
        <v>0</v>
      </c>
      <c r="F222" s="89" t="s">
        <v>0</v>
      </c>
      <c r="G222" s="257"/>
      <c r="H222" s="237"/>
      <c r="I222" s="273"/>
      <c r="J222" s="275"/>
      <c r="K222" s="231"/>
      <c r="L222" s="270"/>
      <c r="M222" s="481"/>
      <c r="N222" s="482"/>
      <c r="O222" s="482"/>
      <c r="P222" s="483"/>
      <c r="Q222" s="490"/>
      <c r="R222" s="491"/>
      <c r="S222" s="491"/>
      <c r="T222" s="491"/>
      <c r="U222" s="491"/>
      <c r="V222" s="491"/>
      <c r="W222" s="491"/>
      <c r="X222" s="491"/>
      <c r="Y222" s="492"/>
      <c r="Z222" s="497"/>
      <c r="AA222" s="498"/>
      <c r="AB222" s="499"/>
      <c r="AC222" s="178" t="s">
        <v>0</v>
      </c>
      <c r="AD222" s="114" t="s">
        <v>0</v>
      </c>
      <c r="AE222" s="114"/>
    </row>
    <row r="223" spans="1:31" s="45" customFormat="1" ht="4.9000000000000004" customHeight="1" thickTop="1" thickBot="1" x14ac:dyDescent="0.3">
      <c r="A223" s="29"/>
      <c r="B223" s="30"/>
      <c r="C223" s="31"/>
      <c r="D223" s="32"/>
      <c r="E223" s="33"/>
      <c r="F223" s="33"/>
      <c r="G223" s="34"/>
      <c r="H223" s="33"/>
      <c r="I223" s="35"/>
      <c r="J223" s="35"/>
      <c r="K223" s="36"/>
      <c r="L223" s="96"/>
      <c r="M223" s="37"/>
      <c r="N223" s="37"/>
      <c r="O223" s="37"/>
      <c r="P223" s="38"/>
      <c r="Q223" s="207"/>
      <c r="R223" s="193"/>
      <c r="S223" s="194"/>
      <c r="T223" s="195"/>
      <c r="U223" s="196"/>
      <c r="V223" s="197"/>
      <c r="W223" s="198"/>
      <c r="X223" s="198"/>
      <c r="Y223" s="199"/>
      <c r="Z223" s="117"/>
      <c r="AA223" s="39"/>
      <c r="AB223" s="118"/>
      <c r="AC223" s="178" t="s">
        <v>0</v>
      </c>
      <c r="AD223" s="114" t="s">
        <v>0</v>
      </c>
      <c r="AE223" s="114"/>
    </row>
    <row r="224" spans="1:31" s="16" customFormat="1" ht="9" customHeight="1" thickTop="1" thickBot="1" x14ac:dyDescent="0.3">
      <c r="A224" s="140" t="s">
        <v>351</v>
      </c>
      <c r="B224" s="141" t="s">
        <v>7</v>
      </c>
      <c r="C224" s="141"/>
      <c r="D224" s="141" t="s">
        <v>8</v>
      </c>
      <c r="E224" s="141" t="s">
        <v>9</v>
      </c>
      <c r="F224" s="141" t="s">
        <v>10</v>
      </c>
      <c r="G224" s="142" t="s">
        <v>11</v>
      </c>
      <c r="H224" s="142" t="s">
        <v>12</v>
      </c>
      <c r="I224" s="142" t="s">
        <v>16</v>
      </c>
      <c r="J224" s="143" t="s">
        <v>13</v>
      </c>
      <c r="K224" s="143" t="s">
        <v>14</v>
      </c>
      <c r="L224" s="144" t="s">
        <v>355</v>
      </c>
      <c r="M224" s="145" t="s">
        <v>19</v>
      </c>
      <c r="N224" s="145" t="s">
        <v>312</v>
      </c>
      <c r="O224" s="145" t="s">
        <v>313</v>
      </c>
      <c r="P224" s="216" t="s">
        <v>529</v>
      </c>
      <c r="Q224" s="211"/>
      <c r="R224" s="155"/>
      <c r="S224" s="155"/>
      <c r="T224" s="155"/>
      <c r="U224" s="156"/>
      <c r="V224" s="146"/>
      <c r="W224" s="146"/>
      <c r="X224" s="146"/>
      <c r="Y224" s="147"/>
      <c r="Z224" s="179" t="s">
        <v>536</v>
      </c>
      <c r="AA224" s="146" t="s">
        <v>537</v>
      </c>
      <c r="AB224" s="147" t="s">
        <v>538</v>
      </c>
      <c r="AC224" s="178" t="s">
        <v>0</v>
      </c>
      <c r="AD224" s="114" t="s">
        <v>0</v>
      </c>
      <c r="AE224" s="114"/>
    </row>
    <row r="225" spans="1:31" s="15" customFormat="1" ht="15" customHeight="1" thickTop="1" thickBot="1" x14ac:dyDescent="0.25">
      <c r="A225" s="205" t="s">
        <v>549</v>
      </c>
      <c r="B225" s="253" t="s">
        <v>303</v>
      </c>
      <c r="C225" s="264" t="s">
        <v>0</v>
      </c>
      <c r="D225" s="152" t="s">
        <v>532</v>
      </c>
      <c r="E225" s="160" t="s">
        <v>515</v>
      </c>
      <c r="F225" s="160" t="s">
        <v>401</v>
      </c>
      <c r="G225" s="262" t="s">
        <v>0</v>
      </c>
      <c r="H225" s="232" t="s">
        <v>0</v>
      </c>
      <c r="I225" s="258">
        <v>7.5</v>
      </c>
      <c r="J225" s="234">
        <v>0.91</v>
      </c>
      <c r="K225" s="260">
        <f>IF(I225=" "," ",(I225+$H$6-J225))</f>
        <v>7.3900000000000006</v>
      </c>
      <c r="L225" s="271" t="s">
        <v>306</v>
      </c>
      <c r="M225" s="222">
        <v>2016</v>
      </c>
      <c r="N225" s="241" t="str">
        <f>IF(Z225=1,"VERIFIED",IF(AA225=1,"CHECKED",IF(R225=1,"CHECK",IF(T225=1,"VERIFY",IF(U225=1,"NEED APP","NOT SCHED")))))</f>
        <v>NOT SCHED</v>
      </c>
      <c r="O225" s="90" t="s">
        <v>314</v>
      </c>
      <c r="P225" s="243" t="s">
        <v>319</v>
      </c>
      <c r="Q225" s="208">
        <f>IF(A226=" "," ",1)</f>
        <v>1</v>
      </c>
      <c r="R225" s="112" t="s">
        <v>0</v>
      </c>
      <c r="S225" s="51">
        <v>1</v>
      </c>
      <c r="T225" s="95" t="s">
        <v>0</v>
      </c>
      <c r="U225" s="200" t="s">
        <v>0</v>
      </c>
      <c r="V225" s="201" t="s">
        <v>0</v>
      </c>
      <c r="W225" s="202" t="s">
        <v>0</v>
      </c>
      <c r="X225" s="203" t="s">
        <v>0</v>
      </c>
      <c r="Y225" s="204" t="s">
        <v>0</v>
      </c>
      <c r="Z225" s="115" t="s">
        <v>0</v>
      </c>
      <c r="AA225" s="112" t="s">
        <v>0</v>
      </c>
      <c r="AB225" s="116" t="s">
        <v>0</v>
      </c>
      <c r="AC225" s="178" t="s">
        <v>0</v>
      </c>
      <c r="AD225" s="114" t="s">
        <v>0</v>
      </c>
      <c r="AE225" s="114"/>
    </row>
    <row r="226" spans="1:31" s="15" customFormat="1" ht="15" customHeight="1" thickTop="1" thickBot="1" x14ac:dyDescent="0.25">
      <c r="A226" s="217" t="s">
        <v>172</v>
      </c>
      <c r="B226" s="254"/>
      <c r="C226" s="264"/>
      <c r="D226" s="152" t="s">
        <v>316</v>
      </c>
      <c r="E226" s="161" t="s">
        <v>329</v>
      </c>
      <c r="F226" s="161" t="s">
        <v>330</v>
      </c>
      <c r="G226" s="263"/>
      <c r="H226" s="233"/>
      <c r="I226" s="259"/>
      <c r="J226" s="277"/>
      <c r="K226" s="261"/>
      <c r="L226" s="272"/>
      <c r="M226" s="223">
        <v>42783</v>
      </c>
      <c r="N226" s="242"/>
      <c r="O226" s="91" t="s">
        <v>315</v>
      </c>
      <c r="P226" s="244"/>
      <c r="Q226" s="484" t="s">
        <v>597</v>
      </c>
      <c r="R226" s="485"/>
      <c r="S226" s="485"/>
      <c r="T226" s="485"/>
      <c r="U226" s="485"/>
      <c r="V226" s="485"/>
      <c r="W226" s="485"/>
      <c r="X226" s="485"/>
      <c r="Y226" s="486"/>
      <c r="Z226" s="493" t="s">
        <v>598</v>
      </c>
      <c r="AA226" s="494"/>
      <c r="AB226" s="495"/>
      <c r="AC226" s="178" t="s">
        <v>0</v>
      </c>
      <c r="AD226" s="114" t="s">
        <v>0</v>
      </c>
      <c r="AE226" s="114"/>
    </row>
    <row r="227" spans="1:31" s="17" customFormat="1" ht="9" customHeight="1" thickTop="1" thickBot="1" x14ac:dyDescent="0.3">
      <c r="A227" s="218" t="s">
        <v>173</v>
      </c>
      <c r="B227" s="254"/>
      <c r="C227" s="264"/>
      <c r="D227" s="151" t="s">
        <v>531</v>
      </c>
      <c r="E227" s="129" t="s">
        <v>433</v>
      </c>
      <c r="F227" s="129" t="s">
        <v>437</v>
      </c>
      <c r="G227" s="153" t="s">
        <v>15</v>
      </c>
      <c r="H227" s="154" t="s">
        <v>534</v>
      </c>
      <c r="I227" s="154" t="s">
        <v>18</v>
      </c>
      <c r="J227" s="154" t="s">
        <v>17</v>
      </c>
      <c r="K227" s="154" t="s">
        <v>4</v>
      </c>
      <c r="L227" s="153" t="s">
        <v>535</v>
      </c>
      <c r="M227" s="475" t="s">
        <v>587</v>
      </c>
      <c r="N227" s="476"/>
      <c r="O227" s="476"/>
      <c r="P227" s="477"/>
      <c r="Q227" s="487"/>
      <c r="R227" s="488"/>
      <c r="S227" s="488"/>
      <c r="T227" s="488"/>
      <c r="U227" s="488"/>
      <c r="V227" s="488"/>
      <c r="W227" s="488"/>
      <c r="X227" s="488"/>
      <c r="Y227" s="489"/>
      <c r="Z227" s="496"/>
      <c r="AA227" s="494"/>
      <c r="AB227" s="495"/>
      <c r="AC227" s="178" t="s">
        <v>0</v>
      </c>
      <c r="AD227" s="114" t="s">
        <v>0</v>
      </c>
      <c r="AE227" s="114"/>
    </row>
    <row r="228" spans="1:31" s="15" customFormat="1" ht="15" customHeight="1" thickBot="1" x14ac:dyDescent="0.3">
      <c r="A228" s="18">
        <f>A221+1</f>
        <v>32</v>
      </c>
      <c r="B228" s="254"/>
      <c r="C228" s="264"/>
      <c r="D228" s="152" t="s">
        <v>533</v>
      </c>
      <c r="E228" s="281" t="s">
        <v>21</v>
      </c>
      <c r="F228" s="282"/>
      <c r="G228" s="256" t="s">
        <v>0</v>
      </c>
      <c r="H228" s="236" t="s">
        <v>0</v>
      </c>
      <c r="I228" s="236" t="s">
        <v>0</v>
      </c>
      <c r="J228" s="274" t="s">
        <v>305</v>
      </c>
      <c r="K228" s="230" t="str">
        <f>IF(S225=1,"Photo Needed",IF(S225=2,"24/7",IF(S225=3,"Has Photo","")))</f>
        <v>Photo Needed</v>
      </c>
      <c r="L228" s="269" t="s">
        <v>398</v>
      </c>
      <c r="M228" s="478"/>
      <c r="N228" s="479"/>
      <c r="O228" s="479"/>
      <c r="P228" s="480"/>
      <c r="Q228" s="487"/>
      <c r="R228" s="488"/>
      <c r="S228" s="488"/>
      <c r="T228" s="488"/>
      <c r="U228" s="488"/>
      <c r="V228" s="488"/>
      <c r="W228" s="488"/>
      <c r="X228" s="488"/>
      <c r="Y228" s="489"/>
      <c r="Z228" s="496"/>
      <c r="AA228" s="494"/>
      <c r="AB228" s="495"/>
      <c r="AC228" s="178" t="s">
        <v>0</v>
      </c>
      <c r="AD228" s="114" t="s">
        <v>0</v>
      </c>
      <c r="AE228" s="114"/>
    </row>
    <row r="229" spans="1:31" s="15" customFormat="1" ht="15" customHeight="1" thickTop="1" thickBot="1" x14ac:dyDescent="0.3">
      <c r="A229" s="219" t="str">
        <f>IF(Z225=1,"VERIFIED",IF(AA225=1,"CHECKED",IF(R225=1,"CHECK",IF(T225=1,"VERIFY",IF(U225=1,"NEED APP","NOT SCHED")))))</f>
        <v>NOT SCHED</v>
      </c>
      <c r="B229" s="255"/>
      <c r="C229" s="265"/>
      <c r="D229" s="152" t="s">
        <v>317</v>
      </c>
      <c r="E229" s="133" t="s">
        <v>0</v>
      </c>
      <c r="F229" s="133" t="s">
        <v>0</v>
      </c>
      <c r="G229" s="257"/>
      <c r="H229" s="237"/>
      <c r="I229" s="237"/>
      <c r="J229" s="275"/>
      <c r="K229" s="231"/>
      <c r="L229" s="270"/>
      <c r="M229" s="481"/>
      <c r="N229" s="482"/>
      <c r="O229" s="482"/>
      <c r="P229" s="483"/>
      <c r="Q229" s="490"/>
      <c r="R229" s="491"/>
      <c r="S229" s="491"/>
      <c r="T229" s="491"/>
      <c r="U229" s="491"/>
      <c r="V229" s="491"/>
      <c r="W229" s="491"/>
      <c r="X229" s="491"/>
      <c r="Y229" s="492"/>
      <c r="Z229" s="497"/>
      <c r="AA229" s="498"/>
      <c r="AB229" s="499"/>
      <c r="AC229" s="178" t="s">
        <v>0</v>
      </c>
      <c r="AD229" s="114" t="s">
        <v>0</v>
      </c>
      <c r="AE229" s="114"/>
    </row>
    <row r="230" spans="1:31" s="45" customFormat="1" ht="4.9000000000000004" customHeight="1" thickTop="1" thickBot="1" x14ac:dyDescent="0.3">
      <c r="A230" s="29"/>
      <c r="B230" s="30"/>
      <c r="C230" s="31"/>
      <c r="D230" s="32"/>
      <c r="E230" s="33"/>
      <c r="F230" s="33"/>
      <c r="G230" s="34"/>
      <c r="H230" s="33"/>
      <c r="I230" s="35"/>
      <c r="J230" s="35"/>
      <c r="K230" s="36"/>
      <c r="L230" s="96"/>
      <c r="M230" s="37"/>
      <c r="N230" s="37"/>
      <c r="O230" s="37"/>
      <c r="P230" s="38"/>
      <c r="Q230" s="207"/>
      <c r="R230" s="193"/>
      <c r="S230" s="194"/>
      <c r="T230" s="195"/>
      <c r="U230" s="196"/>
      <c r="V230" s="197"/>
      <c r="W230" s="198"/>
      <c r="X230" s="198"/>
      <c r="Y230" s="199"/>
      <c r="Z230" s="117"/>
      <c r="AA230" s="39"/>
      <c r="AB230" s="118"/>
      <c r="AC230" s="178" t="s">
        <v>0</v>
      </c>
      <c r="AD230" s="114" t="s">
        <v>0</v>
      </c>
      <c r="AE230" s="114"/>
    </row>
    <row r="231" spans="1:31" s="16" customFormat="1" ht="9" customHeight="1" thickTop="1" thickBot="1" x14ac:dyDescent="0.3">
      <c r="A231" s="140" t="s">
        <v>351</v>
      </c>
      <c r="B231" s="141" t="s">
        <v>7</v>
      </c>
      <c r="C231" s="141"/>
      <c r="D231" s="141" t="s">
        <v>8</v>
      </c>
      <c r="E231" s="141" t="s">
        <v>9</v>
      </c>
      <c r="F231" s="141" t="s">
        <v>10</v>
      </c>
      <c r="G231" s="142" t="s">
        <v>11</v>
      </c>
      <c r="H231" s="142" t="s">
        <v>12</v>
      </c>
      <c r="I231" s="142" t="s">
        <v>16</v>
      </c>
      <c r="J231" s="143" t="s">
        <v>13</v>
      </c>
      <c r="K231" s="143" t="s">
        <v>14</v>
      </c>
      <c r="L231" s="144" t="s">
        <v>355</v>
      </c>
      <c r="M231" s="145" t="s">
        <v>19</v>
      </c>
      <c r="N231" s="145" t="s">
        <v>312</v>
      </c>
      <c r="O231" s="145" t="s">
        <v>313</v>
      </c>
      <c r="P231" s="216" t="s">
        <v>529</v>
      </c>
      <c r="Q231" s="211"/>
      <c r="R231" s="155"/>
      <c r="S231" s="155"/>
      <c r="T231" s="155"/>
      <c r="U231" s="156"/>
      <c r="V231" s="146"/>
      <c r="W231" s="146"/>
      <c r="X231" s="146"/>
      <c r="Y231" s="147"/>
      <c r="Z231" s="179" t="s">
        <v>536</v>
      </c>
      <c r="AA231" s="146" t="s">
        <v>537</v>
      </c>
      <c r="AB231" s="147" t="s">
        <v>538</v>
      </c>
      <c r="AC231" s="178" t="s">
        <v>0</v>
      </c>
      <c r="AD231" s="114" t="s">
        <v>0</v>
      </c>
      <c r="AE231" s="114"/>
    </row>
    <row r="232" spans="1:31" s="15" customFormat="1" ht="15" customHeight="1" thickTop="1" thickBot="1" x14ac:dyDescent="0.25">
      <c r="A232" s="205" t="s">
        <v>549</v>
      </c>
      <c r="B232" s="253" t="s">
        <v>298</v>
      </c>
      <c r="C232" s="264" t="s">
        <v>0</v>
      </c>
      <c r="D232" s="152" t="s">
        <v>532</v>
      </c>
      <c r="E232" s="160" t="s">
        <v>516</v>
      </c>
      <c r="F232" s="160" t="s">
        <v>517</v>
      </c>
      <c r="G232" s="262" t="s">
        <v>0</v>
      </c>
      <c r="H232" s="232" t="s">
        <v>0</v>
      </c>
      <c r="I232" s="234">
        <v>9.5</v>
      </c>
      <c r="J232" s="234">
        <v>0.97</v>
      </c>
      <c r="K232" s="260">
        <f>IF(I232=" "," ",(I232+$H$6-J232))</f>
        <v>9.33</v>
      </c>
      <c r="L232" s="271" t="s">
        <v>306</v>
      </c>
      <c r="M232" s="222">
        <v>2016</v>
      </c>
      <c r="N232" s="241" t="str">
        <f>IF(Z232=1,"VERIFIED",IF(AA232=1,"CHECKED",IF(R232=1,"CHECK",IF(T232=1,"VERIFY",IF(U232=1,"NEED APP","NOT SCHED")))))</f>
        <v>NOT SCHED</v>
      </c>
      <c r="O232" s="90" t="s">
        <v>314</v>
      </c>
      <c r="P232" s="243" t="s">
        <v>318</v>
      </c>
      <c r="Q232" s="208">
        <f>IF(A233=" "," ",1)</f>
        <v>1</v>
      </c>
      <c r="R232" s="112" t="s">
        <v>0</v>
      </c>
      <c r="S232" s="51">
        <v>1</v>
      </c>
      <c r="T232" s="95" t="s">
        <v>0</v>
      </c>
      <c r="U232" s="200" t="s">
        <v>0</v>
      </c>
      <c r="V232" s="201" t="s">
        <v>0</v>
      </c>
      <c r="W232" s="202" t="s">
        <v>0</v>
      </c>
      <c r="X232" s="203" t="s">
        <v>0</v>
      </c>
      <c r="Y232" s="204" t="s">
        <v>0</v>
      </c>
      <c r="Z232" s="115" t="s">
        <v>0</v>
      </c>
      <c r="AA232" s="112" t="s">
        <v>0</v>
      </c>
      <c r="AB232" s="116" t="s">
        <v>0</v>
      </c>
      <c r="AC232" s="178" t="s">
        <v>0</v>
      </c>
      <c r="AD232" s="114" t="s">
        <v>0</v>
      </c>
      <c r="AE232" s="114"/>
    </row>
    <row r="233" spans="1:31" s="15" customFormat="1" ht="15" customHeight="1" thickTop="1" thickBot="1" x14ac:dyDescent="0.25">
      <c r="A233" s="217" t="s">
        <v>190</v>
      </c>
      <c r="B233" s="254"/>
      <c r="C233" s="264"/>
      <c r="D233" s="152" t="s">
        <v>316</v>
      </c>
      <c r="E233" s="161" t="s">
        <v>516</v>
      </c>
      <c r="F233" s="161" t="s">
        <v>517</v>
      </c>
      <c r="G233" s="263"/>
      <c r="H233" s="233"/>
      <c r="I233" s="235"/>
      <c r="J233" s="277"/>
      <c r="K233" s="261"/>
      <c r="L233" s="272"/>
      <c r="M233" s="223">
        <v>42783</v>
      </c>
      <c r="N233" s="242"/>
      <c r="O233" s="91" t="s">
        <v>315</v>
      </c>
      <c r="P233" s="244"/>
      <c r="Q233" s="484" t="s">
        <v>597</v>
      </c>
      <c r="R233" s="485"/>
      <c r="S233" s="485"/>
      <c r="T233" s="485"/>
      <c r="U233" s="485"/>
      <c r="V233" s="485"/>
      <c r="W233" s="485"/>
      <c r="X233" s="485"/>
      <c r="Y233" s="486"/>
      <c r="Z233" s="493" t="s">
        <v>598</v>
      </c>
      <c r="AA233" s="494"/>
      <c r="AB233" s="495"/>
      <c r="AC233" s="178" t="s">
        <v>0</v>
      </c>
      <c r="AD233" s="114" t="s">
        <v>0</v>
      </c>
      <c r="AE233" s="114"/>
    </row>
    <row r="234" spans="1:31" s="17" customFormat="1" ht="9" customHeight="1" thickTop="1" thickBot="1" x14ac:dyDescent="0.3">
      <c r="A234" s="218" t="s">
        <v>191</v>
      </c>
      <c r="B234" s="254"/>
      <c r="C234" s="264"/>
      <c r="D234" s="151" t="s">
        <v>531</v>
      </c>
      <c r="E234" s="129" t="s">
        <v>435</v>
      </c>
      <c r="F234" s="129" t="s">
        <v>436</v>
      </c>
      <c r="G234" s="153" t="s">
        <v>15</v>
      </c>
      <c r="H234" s="154" t="s">
        <v>534</v>
      </c>
      <c r="I234" s="154" t="s">
        <v>18</v>
      </c>
      <c r="J234" s="154" t="s">
        <v>17</v>
      </c>
      <c r="K234" s="154" t="s">
        <v>4</v>
      </c>
      <c r="L234" s="153" t="s">
        <v>535</v>
      </c>
      <c r="M234" s="475" t="s">
        <v>588</v>
      </c>
      <c r="N234" s="476"/>
      <c r="O234" s="476"/>
      <c r="P234" s="477"/>
      <c r="Q234" s="487"/>
      <c r="R234" s="488"/>
      <c r="S234" s="488"/>
      <c r="T234" s="488"/>
      <c r="U234" s="488"/>
      <c r="V234" s="488"/>
      <c r="W234" s="488"/>
      <c r="X234" s="488"/>
      <c r="Y234" s="489"/>
      <c r="Z234" s="496"/>
      <c r="AA234" s="494"/>
      <c r="AB234" s="495"/>
      <c r="AC234" s="178" t="s">
        <v>0</v>
      </c>
      <c r="AD234" s="114" t="s">
        <v>0</v>
      </c>
      <c r="AE234" s="114"/>
    </row>
    <row r="235" spans="1:31" s="15" customFormat="1" ht="15" customHeight="1" thickBot="1" x14ac:dyDescent="0.3">
      <c r="A235" s="18">
        <f>A228+1</f>
        <v>33</v>
      </c>
      <c r="B235" s="254"/>
      <c r="C235" s="264"/>
      <c r="D235" s="152" t="s">
        <v>533</v>
      </c>
      <c r="E235" s="281" t="s">
        <v>21</v>
      </c>
      <c r="F235" s="282"/>
      <c r="G235" s="256" t="s">
        <v>0</v>
      </c>
      <c r="H235" s="236" t="s">
        <v>0</v>
      </c>
      <c r="I235" s="232" t="s">
        <v>0</v>
      </c>
      <c r="J235" s="274" t="s">
        <v>305</v>
      </c>
      <c r="K235" s="230" t="str">
        <f>IF(S232=1,"Photo Needed",IF(S232=2,"24/7",IF(S232=3,"Has Photo","")))</f>
        <v>Photo Needed</v>
      </c>
      <c r="L235" s="269" t="s">
        <v>398</v>
      </c>
      <c r="M235" s="478"/>
      <c r="N235" s="479"/>
      <c r="O235" s="479"/>
      <c r="P235" s="480"/>
      <c r="Q235" s="487"/>
      <c r="R235" s="488"/>
      <c r="S235" s="488"/>
      <c r="T235" s="488"/>
      <c r="U235" s="488"/>
      <c r="V235" s="488"/>
      <c r="W235" s="488"/>
      <c r="X235" s="488"/>
      <c r="Y235" s="489"/>
      <c r="Z235" s="496"/>
      <c r="AA235" s="494"/>
      <c r="AB235" s="495"/>
      <c r="AC235" s="178" t="s">
        <v>0</v>
      </c>
      <c r="AD235" s="114" t="s">
        <v>0</v>
      </c>
      <c r="AE235" s="114"/>
    </row>
    <row r="236" spans="1:31" s="15" customFormat="1" ht="15" customHeight="1" thickTop="1" thickBot="1" x14ac:dyDescent="0.3">
      <c r="A236" s="219" t="str">
        <f>IF(Z232=1,"VERIFIED",IF(AA232=1,"CHECKED",IF(R232=1,"CHECK",IF(T232=1,"VERIFY",IF(U232=1,"NEED APP","NOT SCHED")))))</f>
        <v>NOT SCHED</v>
      </c>
      <c r="B236" s="255"/>
      <c r="C236" s="265"/>
      <c r="D236" s="152" t="s">
        <v>317</v>
      </c>
      <c r="E236" s="133" t="s">
        <v>0</v>
      </c>
      <c r="F236" s="133" t="s">
        <v>0</v>
      </c>
      <c r="G236" s="257"/>
      <c r="H236" s="237"/>
      <c r="I236" s="273"/>
      <c r="J236" s="275"/>
      <c r="K236" s="231"/>
      <c r="L236" s="270"/>
      <c r="M236" s="481"/>
      <c r="N236" s="482"/>
      <c r="O236" s="482"/>
      <c r="P236" s="483"/>
      <c r="Q236" s="490"/>
      <c r="R236" s="491"/>
      <c r="S236" s="491"/>
      <c r="T236" s="491"/>
      <c r="U236" s="491"/>
      <c r="V236" s="491"/>
      <c r="W236" s="491"/>
      <c r="X236" s="491"/>
      <c r="Y236" s="492"/>
      <c r="Z236" s="497"/>
      <c r="AA236" s="498"/>
      <c r="AB236" s="499"/>
      <c r="AC236" s="178" t="s">
        <v>0</v>
      </c>
      <c r="AD236" s="114" t="s">
        <v>0</v>
      </c>
      <c r="AE236" s="114"/>
    </row>
    <row r="237" spans="1:31" s="45" customFormat="1" ht="4.9000000000000004" customHeight="1" thickTop="1" thickBot="1" x14ac:dyDescent="0.3">
      <c r="A237" s="29"/>
      <c r="B237" s="30"/>
      <c r="C237" s="31"/>
      <c r="D237" s="32"/>
      <c r="E237" s="33"/>
      <c r="F237" s="33"/>
      <c r="G237" s="34"/>
      <c r="H237" s="33"/>
      <c r="I237" s="35"/>
      <c r="J237" s="35"/>
      <c r="K237" s="36"/>
      <c r="L237" s="96"/>
      <c r="M237" s="37"/>
      <c r="N237" s="37"/>
      <c r="O237" s="37"/>
      <c r="P237" s="38"/>
      <c r="Q237" s="207"/>
      <c r="R237" s="193"/>
      <c r="S237" s="194"/>
      <c r="T237" s="195"/>
      <c r="U237" s="196"/>
      <c r="V237" s="197"/>
      <c r="W237" s="198"/>
      <c r="X237" s="198"/>
      <c r="Y237" s="199"/>
      <c r="Z237" s="117"/>
      <c r="AA237" s="39"/>
      <c r="AB237" s="118"/>
      <c r="AC237" s="178" t="s">
        <v>0</v>
      </c>
      <c r="AD237" s="114" t="s">
        <v>0</v>
      </c>
      <c r="AE237" s="114"/>
    </row>
    <row r="238" spans="1:31" s="16" customFormat="1" ht="9" customHeight="1" thickTop="1" thickBot="1" x14ac:dyDescent="0.3">
      <c r="A238" s="140" t="s">
        <v>351</v>
      </c>
      <c r="B238" s="141" t="s">
        <v>7</v>
      </c>
      <c r="C238" s="141"/>
      <c r="D238" s="141" t="s">
        <v>8</v>
      </c>
      <c r="E238" s="141" t="s">
        <v>9</v>
      </c>
      <c r="F238" s="141" t="s">
        <v>10</v>
      </c>
      <c r="G238" s="142" t="s">
        <v>11</v>
      </c>
      <c r="H238" s="142" t="s">
        <v>12</v>
      </c>
      <c r="I238" s="142" t="s">
        <v>16</v>
      </c>
      <c r="J238" s="143" t="s">
        <v>13</v>
      </c>
      <c r="K238" s="143" t="s">
        <v>14</v>
      </c>
      <c r="L238" s="144" t="s">
        <v>355</v>
      </c>
      <c r="M238" s="145" t="s">
        <v>19</v>
      </c>
      <c r="N238" s="145" t="s">
        <v>312</v>
      </c>
      <c r="O238" s="145" t="s">
        <v>313</v>
      </c>
      <c r="P238" s="216" t="s">
        <v>529</v>
      </c>
      <c r="Q238" s="211"/>
      <c r="R238" s="155"/>
      <c r="S238" s="155"/>
      <c r="T238" s="155"/>
      <c r="U238" s="156"/>
      <c r="V238" s="146"/>
      <c r="W238" s="146"/>
      <c r="X238" s="146"/>
      <c r="Y238" s="147"/>
      <c r="Z238" s="179" t="s">
        <v>536</v>
      </c>
      <c r="AA238" s="146" t="s">
        <v>537</v>
      </c>
      <c r="AB238" s="147" t="s">
        <v>538</v>
      </c>
      <c r="AC238" s="178" t="s">
        <v>0</v>
      </c>
      <c r="AD238" s="114" t="s">
        <v>0</v>
      </c>
      <c r="AE238" s="114"/>
    </row>
    <row r="239" spans="1:31" s="15" customFormat="1" ht="15" customHeight="1" thickTop="1" thickBot="1" x14ac:dyDescent="0.25">
      <c r="A239" s="205" t="s">
        <v>549</v>
      </c>
      <c r="B239" s="253" t="s">
        <v>299</v>
      </c>
      <c r="C239" s="264" t="s">
        <v>0</v>
      </c>
      <c r="D239" s="152" t="s">
        <v>532</v>
      </c>
      <c r="E239" s="160" t="s">
        <v>331</v>
      </c>
      <c r="F239" s="160" t="s">
        <v>332</v>
      </c>
      <c r="G239" s="262" t="s">
        <v>0</v>
      </c>
      <c r="H239" s="232" t="s">
        <v>0</v>
      </c>
      <c r="I239" s="234">
        <v>7.4</v>
      </c>
      <c r="J239" s="234">
        <v>0.94</v>
      </c>
      <c r="K239" s="260">
        <f>IF(I239=" "," ",(I239+$H$6-J239))</f>
        <v>7.2600000000000016</v>
      </c>
      <c r="L239" s="271" t="s">
        <v>306</v>
      </c>
      <c r="M239" s="222">
        <v>2016</v>
      </c>
      <c r="N239" s="241" t="str">
        <f>IF(Z239=1,"VERIFIED",IF(AA239=1,"CHECKED",IF(R239=1,"CHECK",IF(T239=1,"VERIFY",IF(U239=1,"NEED APP","NOT SCHED")))))</f>
        <v>NOT SCHED</v>
      </c>
      <c r="O239" s="90" t="s">
        <v>314</v>
      </c>
      <c r="P239" s="243" t="s">
        <v>318</v>
      </c>
      <c r="Q239" s="208">
        <f>IF(A240=" "," ",1)</f>
        <v>1</v>
      </c>
      <c r="R239" s="112" t="s">
        <v>0</v>
      </c>
      <c r="S239" s="51">
        <v>1</v>
      </c>
      <c r="T239" s="95" t="s">
        <v>0</v>
      </c>
      <c r="U239" s="200" t="s">
        <v>0</v>
      </c>
      <c r="V239" s="201" t="s">
        <v>0</v>
      </c>
      <c r="W239" s="202" t="s">
        <v>0</v>
      </c>
      <c r="X239" s="203" t="s">
        <v>0</v>
      </c>
      <c r="Y239" s="204" t="s">
        <v>0</v>
      </c>
      <c r="Z239" s="115" t="s">
        <v>0</v>
      </c>
      <c r="AA239" s="112" t="s">
        <v>0</v>
      </c>
      <c r="AB239" s="116" t="s">
        <v>0</v>
      </c>
      <c r="AC239" s="178" t="s">
        <v>0</v>
      </c>
      <c r="AD239" s="114" t="s">
        <v>0</v>
      </c>
      <c r="AE239" s="114"/>
    </row>
    <row r="240" spans="1:31" s="15" customFormat="1" ht="15" customHeight="1" thickTop="1" thickBot="1" x14ac:dyDescent="0.25">
      <c r="A240" s="217" t="s">
        <v>193</v>
      </c>
      <c r="B240" s="254"/>
      <c r="C240" s="264"/>
      <c r="D240" s="152" t="s">
        <v>316</v>
      </c>
      <c r="E240" s="161" t="s">
        <v>331</v>
      </c>
      <c r="F240" s="161" t="s">
        <v>332</v>
      </c>
      <c r="G240" s="263"/>
      <c r="H240" s="233"/>
      <c r="I240" s="235"/>
      <c r="J240" s="277"/>
      <c r="K240" s="261"/>
      <c r="L240" s="272"/>
      <c r="M240" s="223">
        <v>42783</v>
      </c>
      <c r="N240" s="242"/>
      <c r="O240" s="91" t="s">
        <v>315</v>
      </c>
      <c r="P240" s="244"/>
      <c r="Q240" s="484" t="s">
        <v>597</v>
      </c>
      <c r="R240" s="485"/>
      <c r="S240" s="485"/>
      <c r="T240" s="485"/>
      <c r="U240" s="485"/>
      <c r="V240" s="485"/>
      <c r="W240" s="485"/>
      <c r="X240" s="485"/>
      <c r="Y240" s="486"/>
      <c r="Z240" s="493" t="s">
        <v>598</v>
      </c>
      <c r="AA240" s="494"/>
      <c r="AB240" s="495"/>
      <c r="AC240" s="178" t="s">
        <v>0</v>
      </c>
      <c r="AD240" s="114" t="s">
        <v>0</v>
      </c>
      <c r="AE240" s="114"/>
    </row>
    <row r="241" spans="1:31" s="17" customFormat="1" ht="9" customHeight="1" thickTop="1" thickBot="1" x14ac:dyDescent="0.3">
      <c r="A241" s="218" t="s">
        <v>194</v>
      </c>
      <c r="B241" s="254"/>
      <c r="C241" s="264"/>
      <c r="D241" s="151" t="s">
        <v>531</v>
      </c>
      <c r="E241" s="129" t="s">
        <v>433</v>
      </c>
      <c r="F241" s="129" t="s">
        <v>434</v>
      </c>
      <c r="G241" s="153" t="s">
        <v>15</v>
      </c>
      <c r="H241" s="154" t="s">
        <v>534</v>
      </c>
      <c r="I241" s="154" t="s">
        <v>18</v>
      </c>
      <c r="J241" s="154" t="s">
        <v>17</v>
      </c>
      <c r="K241" s="154" t="s">
        <v>4</v>
      </c>
      <c r="L241" s="153" t="s">
        <v>535</v>
      </c>
      <c r="M241" s="475" t="s">
        <v>589</v>
      </c>
      <c r="N241" s="476"/>
      <c r="O241" s="476"/>
      <c r="P241" s="477"/>
      <c r="Q241" s="487"/>
      <c r="R241" s="488"/>
      <c r="S241" s="488"/>
      <c r="T241" s="488"/>
      <c r="U241" s="488"/>
      <c r="V241" s="488"/>
      <c r="W241" s="488"/>
      <c r="X241" s="488"/>
      <c r="Y241" s="489"/>
      <c r="Z241" s="496"/>
      <c r="AA241" s="494"/>
      <c r="AB241" s="495"/>
      <c r="AC241" s="178" t="s">
        <v>0</v>
      </c>
      <c r="AD241" s="114" t="s">
        <v>0</v>
      </c>
      <c r="AE241" s="114"/>
    </row>
    <row r="242" spans="1:31" s="15" customFormat="1" ht="15" customHeight="1" thickBot="1" x14ac:dyDescent="0.3">
      <c r="A242" s="18">
        <f>A235+1</f>
        <v>34</v>
      </c>
      <c r="B242" s="254"/>
      <c r="C242" s="264"/>
      <c r="D242" s="152" t="s">
        <v>533</v>
      </c>
      <c r="E242" s="281" t="s">
        <v>21</v>
      </c>
      <c r="F242" s="282"/>
      <c r="G242" s="256" t="s">
        <v>0</v>
      </c>
      <c r="H242" s="236" t="s">
        <v>0</v>
      </c>
      <c r="I242" s="232" t="s">
        <v>0</v>
      </c>
      <c r="J242" s="274" t="s">
        <v>305</v>
      </c>
      <c r="K242" s="230" t="str">
        <f>IF(S239=1,"Photo Needed",IF(S239=2,"24/7",IF(S239=3,"Has Photo","")))</f>
        <v>Photo Needed</v>
      </c>
      <c r="L242" s="269" t="s">
        <v>398</v>
      </c>
      <c r="M242" s="478"/>
      <c r="N242" s="479"/>
      <c r="O242" s="479"/>
      <c r="P242" s="480"/>
      <c r="Q242" s="487"/>
      <c r="R242" s="488"/>
      <c r="S242" s="488"/>
      <c r="T242" s="488"/>
      <c r="U242" s="488"/>
      <c r="V242" s="488"/>
      <c r="W242" s="488"/>
      <c r="X242" s="488"/>
      <c r="Y242" s="489"/>
      <c r="Z242" s="496"/>
      <c r="AA242" s="494"/>
      <c r="AB242" s="495"/>
      <c r="AC242" s="178" t="s">
        <v>0</v>
      </c>
      <c r="AD242" s="114" t="s">
        <v>0</v>
      </c>
      <c r="AE242" s="114"/>
    </row>
    <row r="243" spans="1:31" s="15" customFormat="1" ht="15" customHeight="1" thickTop="1" thickBot="1" x14ac:dyDescent="0.3">
      <c r="A243" s="219" t="str">
        <f>IF(Z239=1,"VERIFIED",IF(AA239=1,"CHECKED",IF(R239=1,"CHECK",IF(T239=1,"VERIFY",IF(U239=1,"NEED APP","NOT SCHED")))))</f>
        <v>NOT SCHED</v>
      </c>
      <c r="B243" s="255"/>
      <c r="C243" s="265"/>
      <c r="D243" s="152" t="s">
        <v>317</v>
      </c>
      <c r="E243" s="133" t="s">
        <v>0</v>
      </c>
      <c r="F243" s="133" t="s">
        <v>0</v>
      </c>
      <c r="G243" s="257"/>
      <c r="H243" s="237"/>
      <c r="I243" s="273"/>
      <c r="J243" s="275"/>
      <c r="K243" s="231"/>
      <c r="L243" s="270"/>
      <c r="M243" s="481"/>
      <c r="N243" s="482"/>
      <c r="O243" s="482"/>
      <c r="P243" s="483"/>
      <c r="Q243" s="490"/>
      <c r="R243" s="491"/>
      <c r="S243" s="491"/>
      <c r="T243" s="491"/>
      <c r="U243" s="491"/>
      <c r="V243" s="491"/>
      <c r="W243" s="491"/>
      <c r="X243" s="491"/>
      <c r="Y243" s="492"/>
      <c r="Z243" s="497"/>
      <c r="AA243" s="498"/>
      <c r="AB243" s="499"/>
      <c r="AC243" s="178" t="s">
        <v>0</v>
      </c>
      <c r="AD243" s="114" t="s">
        <v>0</v>
      </c>
      <c r="AE243" s="114"/>
    </row>
    <row r="244" spans="1:31" s="45" customFormat="1" ht="4.9000000000000004" customHeight="1" thickTop="1" thickBot="1" x14ac:dyDescent="0.3">
      <c r="A244" s="29"/>
      <c r="B244" s="30"/>
      <c r="C244" s="31"/>
      <c r="D244" s="32"/>
      <c r="E244" s="33"/>
      <c r="F244" s="33"/>
      <c r="G244" s="34"/>
      <c r="H244" s="33"/>
      <c r="I244" s="35"/>
      <c r="J244" s="35"/>
      <c r="K244" s="36"/>
      <c r="L244" s="96"/>
      <c r="M244" s="37"/>
      <c r="N244" s="37"/>
      <c r="O244" s="37"/>
      <c r="P244" s="38"/>
      <c r="Q244" s="207"/>
      <c r="R244" s="193"/>
      <c r="S244" s="194"/>
      <c r="T244" s="195"/>
      <c r="U244" s="196"/>
      <c r="V244" s="197"/>
      <c r="W244" s="198"/>
      <c r="X244" s="198"/>
      <c r="Y244" s="199"/>
      <c r="Z244" s="117"/>
      <c r="AA244" s="39"/>
      <c r="AB244" s="118"/>
      <c r="AC244" s="178" t="s">
        <v>0</v>
      </c>
      <c r="AD244" s="114" t="s">
        <v>0</v>
      </c>
      <c r="AE244" s="114"/>
    </row>
    <row r="245" spans="1:31" s="16" customFormat="1" ht="9" customHeight="1" thickTop="1" thickBot="1" x14ac:dyDescent="0.3">
      <c r="A245" s="140" t="s">
        <v>351</v>
      </c>
      <c r="B245" s="141" t="s">
        <v>7</v>
      </c>
      <c r="C245" s="141"/>
      <c r="D245" s="141" t="s">
        <v>8</v>
      </c>
      <c r="E245" s="141" t="s">
        <v>9</v>
      </c>
      <c r="F245" s="141" t="s">
        <v>10</v>
      </c>
      <c r="G245" s="142" t="s">
        <v>11</v>
      </c>
      <c r="H245" s="142" t="s">
        <v>12</v>
      </c>
      <c r="I245" s="142" t="s">
        <v>16</v>
      </c>
      <c r="J245" s="143" t="s">
        <v>13</v>
      </c>
      <c r="K245" s="143" t="s">
        <v>14</v>
      </c>
      <c r="L245" s="144" t="s">
        <v>355</v>
      </c>
      <c r="M245" s="145" t="s">
        <v>19</v>
      </c>
      <c r="N245" s="145" t="s">
        <v>312</v>
      </c>
      <c r="O245" s="145" t="s">
        <v>313</v>
      </c>
      <c r="P245" s="216" t="s">
        <v>529</v>
      </c>
      <c r="Q245" s="211"/>
      <c r="R245" s="155"/>
      <c r="S245" s="155"/>
      <c r="T245" s="155"/>
      <c r="U245" s="156"/>
      <c r="V245" s="146"/>
      <c r="W245" s="146"/>
      <c r="X245" s="146"/>
      <c r="Y245" s="147"/>
      <c r="Z245" s="179" t="s">
        <v>536</v>
      </c>
      <c r="AA245" s="146" t="s">
        <v>537</v>
      </c>
      <c r="AB245" s="147" t="s">
        <v>538</v>
      </c>
      <c r="AC245" s="178" t="s">
        <v>0</v>
      </c>
      <c r="AD245" s="114" t="s">
        <v>0</v>
      </c>
      <c r="AE245" s="114"/>
    </row>
    <row r="246" spans="1:31" s="15" customFormat="1" ht="15" customHeight="1" thickTop="1" thickBot="1" x14ac:dyDescent="0.25">
      <c r="A246" s="205" t="s">
        <v>549</v>
      </c>
      <c r="B246" s="253" t="s">
        <v>300</v>
      </c>
      <c r="C246" s="264" t="s">
        <v>0</v>
      </c>
      <c r="D246" s="152" t="s">
        <v>532</v>
      </c>
      <c r="E246" s="160" t="s">
        <v>333</v>
      </c>
      <c r="F246" s="160" t="s">
        <v>334</v>
      </c>
      <c r="G246" s="262" t="s">
        <v>0</v>
      </c>
      <c r="H246" s="232" t="s">
        <v>0</v>
      </c>
      <c r="I246" s="234">
        <v>8.6</v>
      </c>
      <c r="J246" s="373">
        <v>0.94</v>
      </c>
      <c r="K246" s="260">
        <f>IF(I246=" "," ",(I246+$H$6-J246))</f>
        <v>8.4600000000000009</v>
      </c>
      <c r="L246" s="271" t="s">
        <v>306</v>
      </c>
      <c r="M246" s="222">
        <v>2016</v>
      </c>
      <c r="N246" s="241" t="str">
        <f>IF(Z246=1,"VERIFIED",IF(AA246=1,"CHECKED",IF(R246=1,"CHECK",IF(T246=1,"VERIFY",IF(U246=1,"NEED APP","NOT SCHED")))))</f>
        <v>NOT SCHED</v>
      </c>
      <c r="O246" s="90" t="s">
        <v>314</v>
      </c>
      <c r="P246" s="243" t="s">
        <v>319</v>
      </c>
      <c r="Q246" s="208">
        <f>IF(A247=" "," ",1)</f>
        <v>1</v>
      </c>
      <c r="R246" s="112" t="s">
        <v>0</v>
      </c>
      <c r="S246" s="51">
        <v>1</v>
      </c>
      <c r="T246" s="95" t="s">
        <v>0</v>
      </c>
      <c r="U246" s="200" t="s">
        <v>0</v>
      </c>
      <c r="V246" s="201" t="s">
        <v>0</v>
      </c>
      <c r="W246" s="202" t="s">
        <v>0</v>
      </c>
      <c r="X246" s="203" t="s">
        <v>0</v>
      </c>
      <c r="Y246" s="204" t="s">
        <v>0</v>
      </c>
      <c r="Z246" s="115" t="s">
        <v>0</v>
      </c>
      <c r="AA246" s="112" t="s">
        <v>0</v>
      </c>
      <c r="AB246" s="116" t="s">
        <v>0</v>
      </c>
      <c r="AC246" s="178" t="s">
        <v>0</v>
      </c>
      <c r="AD246" s="114" t="s">
        <v>0</v>
      </c>
      <c r="AE246" s="114"/>
    </row>
    <row r="247" spans="1:31" s="15" customFormat="1" ht="15" customHeight="1" thickTop="1" thickBot="1" x14ac:dyDescent="0.25">
      <c r="A247" s="217" t="s">
        <v>196</v>
      </c>
      <c r="B247" s="254"/>
      <c r="C247" s="264"/>
      <c r="D247" s="152" t="s">
        <v>316</v>
      </c>
      <c r="E247" s="161" t="s">
        <v>333</v>
      </c>
      <c r="F247" s="161" t="s">
        <v>334</v>
      </c>
      <c r="G247" s="263"/>
      <c r="H247" s="233"/>
      <c r="I247" s="235"/>
      <c r="J247" s="374"/>
      <c r="K247" s="261"/>
      <c r="L247" s="272"/>
      <c r="M247" s="223">
        <v>42783</v>
      </c>
      <c r="N247" s="242"/>
      <c r="O247" s="91" t="s">
        <v>315</v>
      </c>
      <c r="P247" s="244"/>
      <c r="Q247" s="484" t="s">
        <v>597</v>
      </c>
      <c r="R247" s="485"/>
      <c r="S247" s="485"/>
      <c r="T247" s="485"/>
      <c r="U247" s="485"/>
      <c r="V247" s="485"/>
      <c r="W247" s="485"/>
      <c r="X247" s="485"/>
      <c r="Y247" s="486"/>
      <c r="Z247" s="493" t="s">
        <v>598</v>
      </c>
      <c r="AA247" s="494"/>
      <c r="AB247" s="495"/>
      <c r="AC247" s="178" t="s">
        <v>0</v>
      </c>
      <c r="AD247" s="114" t="s">
        <v>0</v>
      </c>
      <c r="AE247" s="114"/>
    </row>
    <row r="248" spans="1:31" s="17" customFormat="1" ht="9" customHeight="1" thickTop="1" thickBot="1" x14ac:dyDescent="0.3">
      <c r="A248" s="218" t="s">
        <v>197</v>
      </c>
      <c r="B248" s="254"/>
      <c r="C248" s="264"/>
      <c r="D248" s="151" t="s">
        <v>531</v>
      </c>
      <c r="E248" s="129" t="s">
        <v>431</v>
      </c>
      <c r="F248" s="129" t="s">
        <v>432</v>
      </c>
      <c r="G248" s="153" t="s">
        <v>15</v>
      </c>
      <c r="H248" s="154" t="s">
        <v>534</v>
      </c>
      <c r="I248" s="154" t="s">
        <v>18</v>
      </c>
      <c r="J248" s="154" t="s">
        <v>17</v>
      </c>
      <c r="K248" s="154" t="s">
        <v>4</v>
      </c>
      <c r="L248" s="153" t="s">
        <v>535</v>
      </c>
      <c r="M248" s="475" t="s">
        <v>590</v>
      </c>
      <c r="N248" s="476"/>
      <c r="O248" s="476"/>
      <c r="P248" s="477"/>
      <c r="Q248" s="487"/>
      <c r="R248" s="488"/>
      <c r="S248" s="488"/>
      <c r="T248" s="488"/>
      <c r="U248" s="488"/>
      <c r="V248" s="488"/>
      <c r="W248" s="488"/>
      <c r="X248" s="488"/>
      <c r="Y248" s="489"/>
      <c r="Z248" s="496"/>
      <c r="AA248" s="494"/>
      <c r="AB248" s="495"/>
      <c r="AC248" s="178" t="s">
        <v>0</v>
      </c>
      <c r="AD248" s="114" t="s">
        <v>0</v>
      </c>
      <c r="AE248" s="114"/>
    </row>
    <row r="249" spans="1:31" s="15" customFormat="1" ht="15" customHeight="1" thickBot="1" x14ac:dyDescent="0.3">
      <c r="A249" s="18">
        <f>A242+1</f>
        <v>35</v>
      </c>
      <c r="B249" s="254"/>
      <c r="C249" s="264"/>
      <c r="D249" s="152" t="s">
        <v>533</v>
      </c>
      <c r="E249" s="281" t="s">
        <v>21</v>
      </c>
      <c r="F249" s="282"/>
      <c r="G249" s="256" t="s">
        <v>0</v>
      </c>
      <c r="H249" s="236" t="s">
        <v>0</v>
      </c>
      <c r="I249" s="232" t="s">
        <v>0</v>
      </c>
      <c r="J249" s="274" t="s">
        <v>305</v>
      </c>
      <c r="K249" s="230" t="str">
        <f>IF(S246=1,"Photo Needed",IF(S246=2,"24/7",IF(S246=3,"Has Photo","")))</f>
        <v>Photo Needed</v>
      </c>
      <c r="L249" s="269" t="s">
        <v>398</v>
      </c>
      <c r="M249" s="478"/>
      <c r="N249" s="479"/>
      <c r="O249" s="479"/>
      <c r="P249" s="480"/>
      <c r="Q249" s="487"/>
      <c r="R249" s="488"/>
      <c r="S249" s="488"/>
      <c r="T249" s="488"/>
      <c r="U249" s="488"/>
      <c r="V249" s="488"/>
      <c r="W249" s="488"/>
      <c r="X249" s="488"/>
      <c r="Y249" s="489"/>
      <c r="Z249" s="496"/>
      <c r="AA249" s="494"/>
      <c r="AB249" s="495"/>
      <c r="AC249" s="178" t="s">
        <v>0</v>
      </c>
      <c r="AD249" s="114" t="s">
        <v>0</v>
      </c>
      <c r="AE249" s="114"/>
    </row>
    <row r="250" spans="1:31" s="15" customFormat="1" ht="15" customHeight="1" thickTop="1" thickBot="1" x14ac:dyDescent="0.3">
      <c r="A250" s="219" t="str">
        <f>IF(Z246=1,"VERIFIED",IF(AA246=1,"CHECKED",IF(R246=1,"CHECK",IF(T246=1,"VERIFY",IF(U246=1,"NEED APP","NOT SCHED")))))</f>
        <v>NOT SCHED</v>
      </c>
      <c r="B250" s="255"/>
      <c r="C250" s="265"/>
      <c r="D250" s="152" t="s">
        <v>317</v>
      </c>
      <c r="E250" s="133" t="s">
        <v>0</v>
      </c>
      <c r="F250" s="133" t="s">
        <v>0</v>
      </c>
      <c r="G250" s="257"/>
      <c r="H250" s="237"/>
      <c r="I250" s="273"/>
      <c r="J250" s="275"/>
      <c r="K250" s="231"/>
      <c r="L250" s="270"/>
      <c r="M250" s="481"/>
      <c r="N250" s="482"/>
      <c r="O250" s="482"/>
      <c r="P250" s="483"/>
      <c r="Q250" s="490"/>
      <c r="R250" s="491"/>
      <c r="S250" s="491"/>
      <c r="T250" s="491"/>
      <c r="U250" s="491"/>
      <c r="V250" s="491"/>
      <c r="W250" s="491"/>
      <c r="X250" s="491"/>
      <c r="Y250" s="492"/>
      <c r="Z250" s="497"/>
      <c r="AA250" s="498"/>
      <c r="AB250" s="499"/>
      <c r="AC250" s="178" t="s">
        <v>0</v>
      </c>
      <c r="AD250" s="114" t="s">
        <v>0</v>
      </c>
      <c r="AE250" s="114"/>
    </row>
    <row r="251" spans="1:31" s="45" customFormat="1" ht="4.9000000000000004" customHeight="1" thickTop="1" thickBot="1" x14ac:dyDescent="0.3">
      <c r="A251" s="29"/>
      <c r="B251" s="30"/>
      <c r="C251" s="31"/>
      <c r="D251" s="32"/>
      <c r="E251" s="33"/>
      <c r="F251" s="33"/>
      <c r="G251" s="34"/>
      <c r="H251" s="33"/>
      <c r="I251" s="35"/>
      <c r="J251" s="35"/>
      <c r="K251" s="36"/>
      <c r="L251" s="96"/>
      <c r="M251" s="37"/>
      <c r="N251" s="37"/>
      <c r="O251" s="37"/>
      <c r="P251" s="38"/>
      <c r="Q251" s="207"/>
      <c r="R251" s="193"/>
      <c r="S251" s="194"/>
      <c r="T251" s="195"/>
      <c r="U251" s="196"/>
      <c r="V251" s="197"/>
      <c r="W251" s="198"/>
      <c r="X251" s="198"/>
      <c r="Y251" s="199"/>
      <c r="Z251" s="117"/>
      <c r="AA251" s="39"/>
      <c r="AB251" s="118"/>
      <c r="AC251" s="178" t="s">
        <v>0</v>
      </c>
      <c r="AD251" s="114" t="s">
        <v>0</v>
      </c>
      <c r="AE251" s="114"/>
    </row>
    <row r="252" spans="1:31" s="16" customFormat="1" ht="9" customHeight="1" thickTop="1" thickBot="1" x14ac:dyDescent="0.3">
      <c r="A252" s="140" t="s">
        <v>351</v>
      </c>
      <c r="B252" s="141" t="s">
        <v>7</v>
      </c>
      <c r="C252" s="141"/>
      <c r="D252" s="141" t="s">
        <v>8</v>
      </c>
      <c r="E252" s="141" t="s">
        <v>9</v>
      </c>
      <c r="F252" s="141" t="s">
        <v>10</v>
      </c>
      <c r="G252" s="142" t="s">
        <v>11</v>
      </c>
      <c r="H252" s="142" t="s">
        <v>12</v>
      </c>
      <c r="I252" s="142" t="s">
        <v>16</v>
      </c>
      <c r="J252" s="143" t="s">
        <v>13</v>
      </c>
      <c r="K252" s="143" t="s">
        <v>14</v>
      </c>
      <c r="L252" s="144" t="s">
        <v>355</v>
      </c>
      <c r="M252" s="145" t="s">
        <v>19</v>
      </c>
      <c r="N252" s="145" t="s">
        <v>312</v>
      </c>
      <c r="O252" s="145" t="s">
        <v>313</v>
      </c>
      <c r="P252" s="216" t="s">
        <v>529</v>
      </c>
      <c r="Q252" s="211"/>
      <c r="R252" s="155"/>
      <c r="S252" s="155"/>
      <c r="T252" s="155"/>
      <c r="U252" s="156"/>
      <c r="V252" s="146"/>
      <c r="W252" s="146"/>
      <c r="X252" s="146"/>
      <c r="Y252" s="147"/>
      <c r="Z252" s="179" t="s">
        <v>536</v>
      </c>
      <c r="AA252" s="146" t="s">
        <v>537</v>
      </c>
      <c r="AB252" s="147" t="s">
        <v>538</v>
      </c>
      <c r="AC252" s="178" t="s">
        <v>0</v>
      </c>
      <c r="AD252" s="114" t="s">
        <v>0</v>
      </c>
      <c r="AE252" s="114"/>
    </row>
    <row r="253" spans="1:31" s="15" customFormat="1" ht="15" customHeight="1" thickTop="1" thickBot="1" x14ac:dyDescent="0.25">
      <c r="A253" s="205" t="s">
        <v>549</v>
      </c>
      <c r="B253" s="253" t="s">
        <v>356</v>
      </c>
      <c r="C253" s="264" t="s">
        <v>0</v>
      </c>
      <c r="D253" s="152" t="s">
        <v>532</v>
      </c>
      <c r="E253" s="160" t="s">
        <v>335</v>
      </c>
      <c r="F253" s="160" t="s">
        <v>336</v>
      </c>
      <c r="G253" s="262" t="s">
        <v>0</v>
      </c>
      <c r="H253" s="232" t="s">
        <v>0</v>
      </c>
      <c r="I253" s="234">
        <v>2.4</v>
      </c>
      <c r="J253" s="234">
        <v>0.94</v>
      </c>
      <c r="K253" s="260">
        <f>IF(I253=" "," ",(I253+$H$6-J253))</f>
        <v>2.2600000000000002</v>
      </c>
      <c r="L253" s="271" t="s">
        <v>309</v>
      </c>
      <c r="M253" s="222">
        <v>2016</v>
      </c>
      <c r="N253" s="241" t="str">
        <f>IF(Z253=1,"VERIFIED",IF(AA253=1,"CHECKED",IF(R253=1,"CHECK",IF(T253=1,"VERIFY",IF(U253=1,"NEED APP","NOT SCHED")))))</f>
        <v>NOT SCHED</v>
      </c>
      <c r="O253" s="90" t="s">
        <v>314</v>
      </c>
      <c r="P253" s="245" t="s">
        <v>555</v>
      </c>
      <c r="Q253" s="208">
        <f>IF(A254=" "," ",1)</f>
        <v>1</v>
      </c>
      <c r="R253" s="112" t="s">
        <v>0</v>
      </c>
      <c r="S253" s="51">
        <v>1</v>
      </c>
      <c r="T253" s="95" t="s">
        <v>0</v>
      </c>
      <c r="U253" s="200" t="s">
        <v>0</v>
      </c>
      <c r="V253" s="201" t="s">
        <v>0</v>
      </c>
      <c r="W253" s="202" t="s">
        <v>0</v>
      </c>
      <c r="X253" s="203" t="s">
        <v>0</v>
      </c>
      <c r="Y253" s="204" t="s">
        <v>0</v>
      </c>
      <c r="Z253" s="115" t="s">
        <v>0</v>
      </c>
      <c r="AA253" s="112" t="s">
        <v>0</v>
      </c>
      <c r="AB253" s="116" t="s">
        <v>0</v>
      </c>
      <c r="AC253" s="178" t="s">
        <v>0</v>
      </c>
      <c r="AD253" s="114" t="s">
        <v>0</v>
      </c>
      <c r="AE253" s="114"/>
    </row>
    <row r="254" spans="1:31" s="15" customFormat="1" ht="15" customHeight="1" thickTop="1" thickBot="1" x14ac:dyDescent="0.3">
      <c r="A254" s="27">
        <v>0</v>
      </c>
      <c r="B254" s="254"/>
      <c r="C254" s="264"/>
      <c r="D254" s="152" t="s">
        <v>316</v>
      </c>
      <c r="E254" s="310" t="s">
        <v>20</v>
      </c>
      <c r="F254" s="311"/>
      <c r="G254" s="263"/>
      <c r="H254" s="233"/>
      <c r="I254" s="235"/>
      <c r="J254" s="277"/>
      <c r="K254" s="261"/>
      <c r="L254" s="272"/>
      <c r="M254" s="223">
        <v>42783</v>
      </c>
      <c r="N254" s="242"/>
      <c r="O254" s="91" t="s">
        <v>315</v>
      </c>
      <c r="P254" s="246"/>
      <c r="Q254" s="484" t="s">
        <v>597</v>
      </c>
      <c r="R254" s="485"/>
      <c r="S254" s="485"/>
      <c r="T254" s="485"/>
      <c r="U254" s="485"/>
      <c r="V254" s="485"/>
      <c r="W254" s="485"/>
      <c r="X254" s="485"/>
      <c r="Y254" s="486"/>
      <c r="Z254" s="493" t="s">
        <v>598</v>
      </c>
      <c r="AA254" s="494"/>
      <c r="AB254" s="495"/>
      <c r="AC254" s="178" t="s">
        <v>0</v>
      </c>
      <c r="AD254" s="114" t="s">
        <v>0</v>
      </c>
      <c r="AE254" s="114"/>
    </row>
    <row r="255" spans="1:31" s="17" customFormat="1" ht="9" customHeight="1" thickTop="1" thickBot="1" x14ac:dyDescent="0.3">
      <c r="A255" s="218" t="s">
        <v>211</v>
      </c>
      <c r="B255" s="254"/>
      <c r="C255" s="264"/>
      <c r="D255" s="151" t="s">
        <v>531</v>
      </c>
      <c r="E255" s="129" t="s">
        <v>429</v>
      </c>
      <c r="F255" s="129" t="s">
        <v>430</v>
      </c>
      <c r="G255" s="153" t="s">
        <v>15</v>
      </c>
      <c r="H255" s="154" t="s">
        <v>534</v>
      </c>
      <c r="I255" s="154" t="s">
        <v>18</v>
      </c>
      <c r="J255" s="154" t="s">
        <v>17</v>
      </c>
      <c r="K255" s="154" t="s">
        <v>4</v>
      </c>
      <c r="L255" s="153" t="s">
        <v>535</v>
      </c>
      <c r="M255" s="475" t="s">
        <v>586</v>
      </c>
      <c r="N255" s="476"/>
      <c r="O255" s="476"/>
      <c r="P255" s="477"/>
      <c r="Q255" s="487"/>
      <c r="R255" s="488"/>
      <c r="S255" s="488"/>
      <c r="T255" s="488"/>
      <c r="U255" s="488"/>
      <c r="V255" s="488"/>
      <c r="W255" s="488"/>
      <c r="X255" s="488"/>
      <c r="Y255" s="489"/>
      <c r="Z255" s="496"/>
      <c r="AA255" s="494"/>
      <c r="AB255" s="495"/>
      <c r="AC255" s="178" t="s">
        <v>0</v>
      </c>
      <c r="AD255" s="114" t="s">
        <v>0</v>
      </c>
      <c r="AE255" s="114"/>
    </row>
    <row r="256" spans="1:31" s="15" customFormat="1" ht="15" customHeight="1" thickBot="1" x14ac:dyDescent="0.3">
      <c r="A256" s="18">
        <f>A249+1</f>
        <v>36</v>
      </c>
      <c r="B256" s="254"/>
      <c r="C256" s="264"/>
      <c r="D256" s="152" t="s">
        <v>533</v>
      </c>
      <c r="E256" s="281" t="s">
        <v>21</v>
      </c>
      <c r="F256" s="282"/>
      <c r="G256" s="256" t="s">
        <v>0</v>
      </c>
      <c r="H256" s="236" t="s">
        <v>0</v>
      </c>
      <c r="I256" s="232" t="s">
        <v>0</v>
      </c>
      <c r="J256" s="274" t="s">
        <v>305</v>
      </c>
      <c r="K256" s="230" t="str">
        <f>IF(S253=1,"Photo Needed",IF(S253=2,"24/7",IF(S253=3,"Has Photo","")))</f>
        <v>Photo Needed</v>
      </c>
      <c r="L256" s="269" t="s">
        <v>398</v>
      </c>
      <c r="M256" s="478"/>
      <c r="N256" s="479"/>
      <c r="O256" s="479"/>
      <c r="P256" s="480"/>
      <c r="Q256" s="487"/>
      <c r="R256" s="488"/>
      <c r="S256" s="488"/>
      <c r="T256" s="488"/>
      <c r="U256" s="488"/>
      <c r="V256" s="488"/>
      <c r="W256" s="488"/>
      <c r="X256" s="488"/>
      <c r="Y256" s="489"/>
      <c r="Z256" s="496"/>
      <c r="AA256" s="494"/>
      <c r="AB256" s="495"/>
      <c r="AC256" s="178" t="s">
        <v>0</v>
      </c>
      <c r="AD256" s="114" t="s">
        <v>0</v>
      </c>
      <c r="AE256" s="114"/>
    </row>
    <row r="257" spans="1:31" s="15" customFormat="1" ht="15" customHeight="1" thickTop="1" thickBot="1" x14ac:dyDescent="0.3">
      <c r="A257" s="219" t="str">
        <f>IF(Z253=1,"VERIFIED",IF(AA253=1,"CHECKED",IF(R253=1,"CHECK",IF(T253=1,"VERIFY",IF(U253=1,"NEED APP","NOT SCHED")))))</f>
        <v>NOT SCHED</v>
      </c>
      <c r="B257" s="255"/>
      <c r="C257" s="265"/>
      <c r="D257" s="152" t="s">
        <v>317</v>
      </c>
      <c r="E257" s="133" t="s">
        <v>0</v>
      </c>
      <c r="F257" s="133" t="s">
        <v>0</v>
      </c>
      <c r="G257" s="257"/>
      <c r="H257" s="237"/>
      <c r="I257" s="273"/>
      <c r="J257" s="275"/>
      <c r="K257" s="231"/>
      <c r="L257" s="270"/>
      <c r="M257" s="481"/>
      <c r="N257" s="482"/>
      <c r="O257" s="482"/>
      <c r="P257" s="483"/>
      <c r="Q257" s="490"/>
      <c r="R257" s="491"/>
      <c r="S257" s="491"/>
      <c r="T257" s="491"/>
      <c r="U257" s="491"/>
      <c r="V257" s="491"/>
      <c r="W257" s="491"/>
      <c r="X257" s="491"/>
      <c r="Y257" s="492"/>
      <c r="Z257" s="497"/>
      <c r="AA257" s="498"/>
      <c r="AB257" s="499"/>
      <c r="AC257" s="178" t="s">
        <v>0</v>
      </c>
      <c r="AD257" s="114" t="s">
        <v>0</v>
      </c>
      <c r="AE257" s="114"/>
    </row>
    <row r="258" spans="1:31" s="15" customFormat="1" ht="63" customHeight="1" thickTop="1" thickBot="1" x14ac:dyDescent="0.3">
      <c r="A258" s="247" t="s">
        <v>561</v>
      </c>
      <c r="B258" s="248"/>
      <c r="C258" s="248"/>
      <c r="D258" s="248"/>
      <c r="E258" s="248"/>
      <c r="F258" s="248"/>
      <c r="G258" s="248"/>
      <c r="H258" s="248"/>
      <c r="I258" s="248"/>
      <c r="J258" s="248"/>
      <c r="K258" s="248"/>
      <c r="L258" s="248"/>
      <c r="M258" s="248"/>
      <c r="N258" s="248"/>
      <c r="O258" s="248"/>
      <c r="P258" s="249"/>
      <c r="Q258" s="250" t="str">
        <f>$L$2</f>
        <v>BE-2 Cotuit Bay/ Seapuit River</v>
      </c>
      <c r="R258" s="251"/>
      <c r="S258" s="251"/>
      <c r="T258" s="251"/>
      <c r="U258" s="251"/>
      <c r="V258" s="251"/>
      <c r="W258" s="251"/>
      <c r="X258" s="251"/>
      <c r="Y258" s="252"/>
      <c r="Z258" s="119"/>
      <c r="AA258" s="127"/>
      <c r="AB258" s="128"/>
      <c r="AC258" s="178" t="s">
        <v>0</v>
      </c>
      <c r="AD258" s="114" t="s">
        <v>0</v>
      </c>
      <c r="AE258" s="114"/>
    </row>
    <row r="259" spans="1:31" s="16" customFormat="1" ht="9" customHeight="1" thickTop="1" thickBot="1" x14ac:dyDescent="0.3">
      <c r="A259" s="140" t="s">
        <v>351</v>
      </c>
      <c r="B259" s="141" t="s">
        <v>7</v>
      </c>
      <c r="C259" s="141"/>
      <c r="D259" s="141" t="s">
        <v>8</v>
      </c>
      <c r="E259" s="141" t="s">
        <v>9</v>
      </c>
      <c r="F259" s="141" t="s">
        <v>10</v>
      </c>
      <c r="G259" s="142" t="s">
        <v>11</v>
      </c>
      <c r="H259" s="142" t="s">
        <v>12</v>
      </c>
      <c r="I259" s="142" t="s">
        <v>16</v>
      </c>
      <c r="J259" s="143" t="s">
        <v>13</v>
      </c>
      <c r="K259" s="143" t="s">
        <v>14</v>
      </c>
      <c r="L259" s="144" t="s">
        <v>355</v>
      </c>
      <c r="M259" s="145" t="s">
        <v>19</v>
      </c>
      <c r="N259" s="145" t="s">
        <v>312</v>
      </c>
      <c r="O259" s="145" t="s">
        <v>313</v>
      </c>
      <c r="P259" s="216" t="s">
        <v>529</v>
      </c>
      <c r="Q259" s="211"/>
      <c r="R259" s="155"/>
      <c r="S259" s="155"/>
      <c r="T259" s="155"/>
      <c r="U259" s="156"/>
      <c r="V259" s="146"/>
      <c r="W259" s="146"/>
      <c r="X259" s="146"/>
      <c r="Y259" s="147"/>
      <c r="Z259" s="179" t="s">
        <v>536</v>
      </c>
      <c r="AA259" s="146" t="s">
        <v>537</v>
      </c>
      <c r="AB259" s="147" t="s">
        <v>538</v>
      </c>
      <c r="AC259" s="178" t="s">
        <v>0</v>
      </c>
      <c r="AD259" s="114" t="s">
        <v>0</v>
      </c>
      <c r="AE259" s="114"/>
    </row>
    <row r="260" spans="1:31" s="15" customFormat="1" ht="15" customHeight="1" thickTop="1" thickBot="1" x14ac:dyDescent="0.25">
      <c r="A260" s="205" t="s">
        <v>549</v>
      </c>
      <c r="B260" s="253" t="s">
        <v>301</v>
      </c>
      <c r="C260" s="264" t="s">
        <v>0</v>
      </c>
      <c r="D260" s="152" t="s">
        <v>532</v>
      </c>
      <c r="E260" s="159" t="s">
        <v>357</v>
      </c>
      <c r="F260" s="159" t="s">
        <v>358</v>
      </c>
      <c r="G260" s="262" t="s">
        <v>0</v>
      </c>
      <c r="H260" s="232" t="s">
        <v>0</v>
      </c>
      <c r="I260" s="234">
        <v>7.3</v>
      </c>
      <c r="J260" s="234">
        <v>0.99</v>
      </c>
      <c r="K260" s="260">
        <f>IF(I260=" "," ",(I260+$H$6-J260))</f>
        <v>7.1099999999999994</v>
      </c>
      <c r="L260" s="271" t="s">
        <v>306</v>
      </c>
      <c r="M260" s="222">
        <v>2016</v>
      </c>
      <c r="N260" s="241" t="str">
        <f>IF(Z260=1,"VERIFIED",IF(AA260=1,"CHECKED",IF(R260=1,"CHECK",IF(T260=1,"VERIFY",IF(U260=1,"NEED APP","NOT SCHED")))))</f>
        <v>NOT SCHED</v>
      </c>
      <c r="O260" s="90" t="s">
        <v>314</v>
      </c>
      <c r="P260" s="243" t="s">
        <v>319</v>
      </c>
      <c r="Q260" s="208">
        <f>IF(A261=" "," ",1)</f>
        <v>1</v>
      </c>
      <c r="R260" s="112" t="s">
        <v>0</v>
      </c>
      <c r="S260" s="51">
        <v>1</v>
      </c>
      <c r="T260" s="95" t="s">
        <v>0</v>
      </c>
      <c r="U260" s="200" t="s">
        <v>0</v>
      </c>
      <c r="V260" s="201" t="s">
        <v>0</v>
      </c>
      <c r="W260" s="202" t="s">
        <v>0</v>
      </c>
      <c r="X260" s="203" t="s">
        <v>0</v>
      </c>
      <c r="Y260" s="204" t="s">
        <v>0</v>
      </c>
      <c r="Z260" s="115" t="s">
        <v>0</v>
      </c>
      <c r="AA260" s="112" t="s">
        <v>0</v>
      </c>
      <c r="AB260" s="116" t="s">
        <v>0</v>
      </c>
      <c r="AC260" s="178" t="s">
        <v>0</v>
      </c>
      <c r="AD260" s="114" t="s">
        <v>0</v>
      </c>
      <c r="AE260" s="114"/>
    </row>
    <row r="261" spans="1:31" s="15" customFormat="1" ht="15" customHeight="1" thickTop="1" thickBot="1" x14ac:dyDescent="0.25">
      <c r="A261" s="217" t="s">
        <v>200</v>
      </c>
      <c r="B261" s="254"/>
      <c r="C261" s="264"/>
      <c r="D261" s="152" t="s">
        <v>316</v>
      </c>
      <c r="E261" s="110" t="s">
        <v>357</v>
      </c>
      <c r="F261" s="110" t="s">
        <v>358</v>
      </c>
      <c r="G261" s="263"/>
      <c r="H261" s="233"/>
      <c r="I261" s="235"/>
      <c r="J261" s="277"/>
      <c r="K261" s="261"/>
      <c r="L261" s="272"/>
      <c r="M261" s="223">
        <v>42783</v>
      </c>
      <c r="N261" s="242"/>
      <c r="O261" s="91" t="s">
        <v>315</v>
      </c>
      <c r="P261" s="244"/>
      <c r="Q261" s="484" t="s">
        <v>597</v>
      </c>
      <c r="R261" s="485"/>
      <c r="S261" s="485"/>
      <c r="T261" s="485"/>
      <c r="U261" s="485"/>
      <c r="V261" s="485"/>
      <c r="W261" s="485"/>
      <c r="X261" s="485"/>
      <c r="Y261" s="486"/>
      <c r="Z261" s="493" t="s">
        <v>598</v>
      </c>
      <c r="AA261" s="494"/>
      <c r="AB261" s="495"/>
      <c r="AC261" s="178" t="s">
        <v>0</v>
      </c>
      <c r="AD261" s="114" t="s">
        <v>0</v>
      </c>
      <c r="AE261" s="114"/>
    </row>
    <row r="262" spans="1:31" s="17" customFormat="1" ht="9" customHeight="1" thickTop="1" thickBot="1" x14ac:dyDescent="0.3">
      <c r="A262" s="218" t="s">
        <v>201</v>
      </c>
      <c r="B262" s="254"/>
      <c r="C262" s="264"/>
      <c r="D262" s="151" t="s">
        <v>531</v>
      </c>
      <c r="E262" s="129" t="s">
        <v>427</v>
      </c>
      <c r="F262" s="129" t="s">
        <v>428</v>
      </c>
      <c r="G262" s="153" t="s">
        <v>15</v>
      </c>
      <c r="H262" s="154" t="s">
        <v>534</v>
      </c>
      <c r="I262" s="154" t="s">
        <v>18</v>
      </c>
      <c r="J262" s="154" t="s">
        <v>17</v>
      </c>
      <c r="K262" s="154" t="s">
        <v>4</v>
      </c>
      <c r="L262" s="153" t="s">
        <v>535</v>
      </c>
      <c r="M262" s="475" t="s">
        <v>591</v>
      </c>
      <c r="N262" s="476"/>
      <c r="O262" s="476"/>
      <c r="P262" s="477"/>
      <c r="Q262" s="487"/>
      <c r="R262" s="488"/>
      <c r="S262" s="488"/>
      <c r="T262" s="488"/>
      <c r="U262" s="488"/>
      <c r="V262" s="488"/>
      <c r="W262" s="488"/>
      <c r="X262" s="488"/>
      <c r="Y262" s="489"/>
      <c r="Z262" s="496"/>
      <c r="AA262" s="494"/>
      <c r="AB262" s="495"/>
      <c r="AC262" s="178" t="s">
        <v>0</v>
      </c>
      <c r="AD262" s="114" t="s">
        <v>0</v>
      </c>
      <c r="AE262" s="114"/>
    </row>
    <row r="263" spans="1:31" s="15" customFormat="1" ht="15" customHeight="1" thickBot="1" x14ac:dyDescent="0.3">
      <c r="A263" s="18">
        <f>A256+1</f>
        <v>37</v>
      </c>
      <c r="B263" s="254"/>
      <c r="C263" s="264"/>
      <c r="D263" s="152" t="s">
        <v>533</v>
      </c>
      <c r="E263" s="281" t="s">
        <v>21</v>
      </c>
      <c r="F263" s="282"/>
      <c r="G263" s="256" t="s">
        <v>0</v>
      </c>
      <c r="H263" s="236" t="s">
        <v>0</v>
      </c>
      <c r="I263" s="232" t="s">
        <v>0</v>
      </c>
      <c r="J263" s="274" t="s">
        <v>305</v>
      </c>
      <c r="K263" s="230" t="str">
        <f>IF(S260=1,"Photo Needed",IF(S260=2,"24/7",IF(S260=3,"Has Photo","")))</f>
        <v>Photo Needed</v>
      </c>
      <c r="L263" s="375" t="s">
        <v>530</v>
      </c>
      <c r="M263" s="478"/>
      <c r="N263" s="479"/>
      <c r="O263" s="479"/>
      <c r="P263" s="480"/>
      <c r="Q263" s="487"/>
      <c r="R263" s="488"/>
      <c r="S263" s="488"/>
      <c r="T263" s="488"/>
      <c r="U263" s="488"/>
      <c r="V263" s="488"/>
      <c r="W263" s="488"/>
      <c r="X263" s="488"/>
      <c r="Y263" s="489"/>
      <c r="Z263" s="496"/>
      <c r="AA263" s="494"/>
      <c r="AB263" s="495"/>
      <c r="AC263" s="178" t="s">
        <v>0</v>
      </c>
      <c r="AD263" s="114" t="s">
        <v>0</v>
      </c>
      <c r="AE263" s="114"/>
    </row>
    <row r="264" spans="1:31" s="15" customFormat="1" ht="15" customHeight="1" thickTop="1" thickBot="1" x14ac:dyDescent="0.3">
      <c r="A264" s="219" t="str">
        <f>IF(Z260=1,"VERIFIED",IF(AA260=1,"CHECKED",IF(R260=1,"CHECK",IF(T260=1,"VERIFY",IF(U260=1,"NEED APP","NOT SCHED")))))</f>
        <v>NOT SCHED</v>
      </c>
      <c r="B264" s="255"/>
      <c r="C264" s="265"/>
      <c r="D264" s="152" t="s">
        <v>317</v>
      </c>
      <c r="E264" s="133" t="s">
        <v>0</v>
      </c>
      <c r="F264" s="133" t="s">
        <v>0</v>
      </c>
      <c r="G264" s="257"/>
      <c r="H264" s="237"/>
      <c r="I264" s="273"/>
      <c r="J264" s="275"/>
      <c r="K264" s="231"/>
      <c r="L264" s="376"/>
      <c r="M264" s="481"/>
      <c r="N264" s="482"/>
      <c r="O264" s="482"/>
      <c r="P264" s="483"/>
      <c r="Q264" s="490"/>
      <c r="R264" s="491"/>
      <c r="S264" s="491"/>
      <c r="T264" s="491"/>
      <c r="U264" s="491"/>
      <c r="V264" s="491"/>
      <c r="W264" s="491"/>
      <c r="X264" s="491"/>
      <c r="Y264" s="492"/>
      <c r="Z264" s="497"/>
      <c r="AA264" s="498"/>
      <c r="AB264" s="499"/>
      <c r="AC264" s="178" t="s">
        <v>0</v>
      </c>
      <c r="AD264" s="114" t="s">
        <v>0</v>
      </c>
      <c r="AE264" s="114"/>
    </row>
    <row r="265" spans="1:31" s="45" customFormat="1" ht="4.9000000000000004" customHeight="1" thickTop="1" thickBot="1" x14ac:dyDescent="0.3">
      <c r="A265" s="29"/>
      <c r="B265" s="30"/>
      <c r="C265" s="31"/>
      <c r="D265" s="32"/>
      <c r="E265" s="33"/>
      <c r="F265" s="33"/>
      <c r="G265" s="34"/>
      <c r="H265" s="33"/>
      <c r="I265" s="35"/>
      <c r="J265" s="35"/>
      <c r="K265" s="36"/>
      <c r="L265" s="96"/>
      <c r="M265" s="37"/>
      <c r="N265" s="37"/>
      <c r="O265" s="37"/>
      <c r="P265" s="38"/>
      <c r="Q265" s="207"/>
      <c r="R265" s="193"/>
      <c r="S265" s="194"/>
      <c r="T265" s="195"/>
      <c r="U265" s="196"/>
      <c r="V265" s="197"/>
      <c r="W265" s="198"/>
      <c r="X265" s="198"/>
      <c r="Y265" s="199"/>
      <c r="Z265" s="117"/>
      <c r="AA265" s="39"/>
      <c r="AB265" s="118"/>
      <c r="AC265" s="178" t="s">
        <v>0</v>
      </c>
      <c r="AD265" s="114" t="s">
        <v>0</v>
      </c>
      <c r="AE265" s="114"/>
    </row>
    <row r="266" spans="1:31" s="16" customFormat="1" ht="9" customHeight="1" thickTop="1" thickBot="1" x14ac:dyDescent="0.3">
      <c r="A266" s="140" t="s">
        <v>351</v>
      </c>
      <c r="B266" s="141" t="s">
        <v>7</v>
      </c>
      <c r="C266" s="141"/>
      <c r="D266" s="141" t="s">
        <v>8</v>
      </c>
      <c r="E266" s="141" t="s">
        <v>9</v>
      </c>
      <c r="F266" s="141" t="s">
        <v>10</v>
      </c>
      <c r="G266" s="142" t="s">
        <v>11</v>
      </c>
      <c r="H266" s="142" t="s">
        <v>12</v>
      </c>
      <c r="I266" s="142" t="s">
        <v>16</v>
      </c>
      <c r="J266" s="143" t="s">
        <v>13</v>
      </c>
      <c r="K266" s="143" t="s">
        <v>14</v>
      </c>
      <c r="L266" s="144" t="s">
        <v>355</v>
      </c>
      <c r="M266" s="145" t="s">
        <v>19</v>
      </c>
      <c r="N266" s="145" t="s">
        <v>312</v>
      </c>
      <c r="O266" s="145" t="s">
        <v>313</v>
      </c>
      <c r="P266" s="216" t="s">
        <v>529</v>
      </c>
      <c r="Q266" s="211"/>
      <c r="R266" s="155"/>
      <c r="S266" s="155"/>
      <c r="T266" s="155"/>
      <c r="U266" s="156"/>
      <c r="V266" s="146"/>
      <c r="W266" s="146"/>
      <c r="X266" s="146"/>
      <c r="Y266" s="147"/>
      <c r="Z266" s="179" t="s">
        <v>536</v>
      </c>
      <c r="AA266" s="146" t="s">
        <v>537</v>
      </c>
      <c r="AB266" s="147" t="s">
        <v>538</v>
      </c>
      <c r="AC266" s="178" t="s">
        <v>0</v>
      </c>
      <c r="AD266" s="114" t="s">
        <v>0</v>
      </c>
      <c r="AE266" s="114"/>
    </row>
    <row r="267" spans="1:31" s="15" customFormat="1" ht="15" customHeight="1" thickTop="1" thickBot="1" x14ac:dyDescent="0.25">
      <c r="A267" s="26" t="s">
        <v>2</v>
      </c>
      <c r="B267" s="253" t="s">
        <v>302</v>
      </c>
      <c r="C267" s="264" t="s">
        <v>0</v>
      </c>
      <c r="D267" s="152" t="s">
        <v>532</v>
      </c>
      <c r="E267" s="160" t="s">
        <v>518</v>
      </c>
      <c r="F267" s="160" t="s">
        <v>519</v>
      </c>
      <c r="G267" s="262" t="s">
        <v>0</v>
      </c>
      <c r="H267" s="232" t="s">
        <v>0</v>
      </c>
      <c r="I267" s="234">
        <v>8</v>
      </c>
      <c r="J267" s="234">
        <v>1.1499999999999999</v>
      </c>
      <c r="K267" s="260">
        <f>IF(I267=" "," ",(I267+$H$6-J267))</f>
        <v>7.65</v>
      </c>
      <c r="L267" s="271" t="s">
        <v>306</v>
      </c>
      <c r="M267" s="222">
        <v>2016</v>
      </c>
      <c r="N267" s="241" t="str">
        <f>IF(Z267=1,"VERIFIED",IF(AA267=1,"CHECKED",IF(R267=1,"CHECK",IF(T267=1,"VERIFY",IF(U267=1,"NEED APP","NOT SCHED")))))</f>
        <v>NOT SCHED</v>
      </c>
      <c r="O267" s="90" t="s">
        <v>314</v>
      </c>
      <c r="P267" s="243" t="s">
        <v>318</v>
      </c>
      <c r="Q267" s="208">
        <f>IF(A268=" "," ",1)</f>
        <v>1</v>
      </c>
      <c r="R267" s="112" t="s">
        <v>0</v>
      </c>
      <c r="S267" s="51">
        <v>1</v>
      </c>
      <c r="T267" s="95" t="s">
        <v>0</v>
      </c>
      <c r="U267" s="200" t="s">
        <v>0</v>
      </c>
      <c r="V267" s="201" t="s">
        <v>0</v>
      </c>
      <c r="W267" s="202" t="s">
        <v>0</v>
      </c>
      <c r="X267" s="203" t="s">
        <v>0</v>
      </c>
      <c r="Y267" s="204" t="s">
        <v>0</v>
      </c>
      <c r="Z267" s="115" t="s">
        <v>0</v>
      </c>
      <c r="AA267" s="112" t="s">
        <v>0</v>
      </c>
      <c r="AB267" s="116" t="s">
        <v>0</v>
      </c>
      <c r="AC267" s="178" t="s">
        <v>0</v>
      </c>
      <c r="AD267" s="114" t="s">
        <v>0</v>
      </c>
      <c r="AE267" s="114"/>
    </row>
    <row r="268" spans="1:31" s="15" customFormat="1" ht="15" customHeight="1" thickTop="1" thickBot="1" x14ac:dyDescent="0.25">
      <c r="A268" s="217" t="s">
        <v>204</v>
      </c>
      <c r="B268" s="254"/>
      <c r="C268" s="264"/>
      <c r="D268" s="152" t="s">
        <v>316</v>
      </c>
      <c r="E268" s="161" t="s">
        <v>518</v>
      </c>
      <c r="F268" s="161" t="s">
        <v>519</v>
      </c>
      <c r="G268" s="263"/>
      <c r="H268" s="233"/>
      <c r="I268" s="235"/>
      <c r="J268" s="277"/>
      <c r="K268" s="261"/>
      <c r="L268" s="272"/>
      <c r="M268" s="223">
        <v>42783</v>
      </c>
      <c r="N268" s="242"/>
      <c r="O268" s="91" t="s">
        <v>315</v>
      </c>
      <c r="P268" s="244"/>
      <c r="Q268" s="484" t="s">
        <v>597</v>
      </c>
      <c r="R268" s="485"/>
      <c r="S268" s="485"/>
      <c r="T268" s="485"/>
      <c r="U268" s="485"/>
      <c r="V268" s="485"/>
      <c r="W268" s="485"/>
      <c r="X268" s="485"/>
      <c r="Y268" s="486"/>
      <c r="Z268" s="493" t="s">
        <v>598</v>
      </c>
      <c r="AA268" s="494"/>
      <c r="AB268" s="495"/>
      <c r="AC268" s="178" t="s">
        <v>0</v>
      </c>
      <c r="AD268" s="114" t="s">
        <v>0</v>
      </c>
      <c r="AE268" s="114"/>
    </row>
    <row r="269" spans="1:31" s="17" customFormat="1" ht="9" customHeight="1" thickTop="1" thickBot="1" x14ac:dyDescent="0.3">
      <c r="A269" s="218" t="s">
        <v>205</v>
      </c>
      <c r="B269" s="254"/>
      <c r="C269" s="264"/>
      <c r="D269" s="151" t="s">
        <v>531</v>
      </c>
      <c r="E269" s="129" t="s">
        <v>493</v>
      </c>
      <c r="F269" s="129" t="s">
        <v>494</v>
      </c>
      <c r="G269" s="153" t="s">
        <v>15</v>
      </c>
      <c r="H269" s="154" t="s">
        <v>534</v>
      </c>
      <c r="I269" s="154" t="s">
        <v>18</v>
      </c>
      <c r="J269" s="154" t="s">
        <v>17</v>
      </c>
      <c r="K269" s="154" t="s">
        <v>4</v>
      </c>
      <c r="L269" s="153" t="s">
        <v>535</v>
      </c>
      <c r="M269" s="475" t="s">
        <v>591</v>
      </c>
      <c r="N269" s="476"/>
      <c r="O269" s="476"/>
      <c r="P269" s="477"/>
      <c r="Q269" s="487"/>
      <c r="R269" s="488"/>
      <c r="S269" s="488"/>
      <c r="T269" s="488"/>
      <c r="U269" s="488"/>
      <c r="V269" s="488"/>
      <c r="W269" s="488"/>
      <c r="X269" s="488"/>
      <c r="Y269" s="489"/>
      <c r="Z269" s="496"/>
      <c r="AA269" s="494"/>
      <c r="AB269" s="495"/>
      <c r="AC269" s="178" t="s">
        <v>0</v>
      </c>
      <c r="AD269" s="114" t="s">
        <v>0</v>
      </c>
      <c r="AE269" s="114"/>
    </row>
    <row r="270" spans="1:31" s="15" customFormat="1" ht="15" customHeight="1" thickBot="1" x14ac:dyDescent="0.3">
      <c r="A270" s="18">
        <f>A263+1</f>
        <v>38</v>
      </c>
      <c r="B270" s="254"/>
      <c r="C270" s="264"/>
      <c r="D270" s="152" t="s">
        <v>533</v>
      </c>
      <c r="E270" s="281" t="s">
        <v>21</v>
      </c>
      <c r="F270" s="282"/>
      <c r="G270" s="256" t="s">
        <v>0</v>
      </c>
      <c r="H270" s="236" t="s">
        <v>0</v>
      </c>
      <c r="I270" s="232" t="s">
        <v>0</v>
      </c>
      <c r="J270" s="274" t="s">
        <v>305</v>
      </c>
      <c r="K270" s="230" t="str">
        <f>IF(S267=1,"Photo Needed",IF(S267=2,"24/7",IF(S267=3,"Has Photo","")))</f>
        <v>Photo Needed</v>
      </c>
      <c r="L270" s="269" t="s">
        <v>398</v>
      </c>
      <c r="M270" s="478"/>
      <c r="N270" s="479"/>
      <c r="O270" s="479"/>
      <c r="P270" s="480"/>
      <c r="Q270" s="487"/>
      <c r="R270" s="488"/>
      <c r="S270" s="488"/>
      <c r="T270" s="488"/>
      <c r="U270" s="488"/>
      <c r="V270" s="488"/>
      <c r="W270" s="488"/>
      <c r="X270" s="488"/>
      <c r="Y270" s="489"/>
      <c r="Z270" s="496"/>
      <c r="AA270" s="494"/>
      <c r="AB270" s="495"/>
      <c r="AC270" s="178" t="s">
        <v>0</v>
      </c>
      <c r="AD270" s="114" t="s">
        <v>0</v>
      </c>
      <c r="AE270" s="114"/>
    </row>
    <row r="271" spans="1:31" s="15" customFormat="1" ht="15" customHeight="1" thickTop="1" thickBot="1" x14ac:dyDescent="0.3">
      <c r="A271" s="219" t="str">
        <f>IF(Z267=1,"VERIFIED",IF(AA267=1,"CHECKED",IF(R267=1,"CHECK",IF(T267=1,"VERIFY",IF(U267=1,"NEED APP","NOT SCHED")))))</f>
        <v>NOT SCHED</v>
      </c>
      <c r="B271" s="255"/>
      <c r="C271" s="265"/>
      <c r="D271" s="152" t="s">
        <v>317</v>
      </c>
      <c r="E271" s="133" t="s">
        <v>0</v>
      </c>
      <c r="F271" s="133" t="s">
        <v>0</v>
      </c>
      <c r="G271" s="257"/>
      <c r="H271" s="237"/>
      <c r="I271" s="273"/>
      <c r="J271" s="275"/>
      <c r="K271" s="231"/>
      <c r="L271" s="270"/>
      <c r="M271" s="481"/>
      <c r="N271" s="482"/>
      <c r="O271" s="482"/>
      <c r="P271" s="483"/>
      <c r="Q271" s="490"/>
      <c r="R271" s="491"/>
      <c r="S271" s="491"/>
      <c r="T271" s="491"/>
      <c r="U271" s="491"/>
      <c r="V271" s="491"/>
      <c r="W271" s="491"/>
      <c r="X271" s="491"/>
      <c r="Y271" s="492"/>
      <c r="Z271" s="497"/>
      <c r="AA271" s="498"/>
      <c r="AB271" s="499"/>
      <c r="AC271" s="178" t="s">
        <v>0</v>
      </c>
      <c r="AD271" s="114" t="s">
        <v>0</v>
      </c>
      <c r="AE271" s="114"/>
    </row>
    <row r="272" spans="1:31" s="45" customFormat="1" ht="4.9000000000000004" customHeight="1" thickTop="1" thickBot="1" x14ac:dyDescent="0.3">
      <c r="A272" s="29"/>
      <c r="B272" s="30"/>
      <c r="C272" s="31"/>
      <c r="D272" s="32"/>
      <c r="E272" s="33"/>
      <c r="F272" s="33"/>
      <c r="G272" s="34"/>
      <c r="H272" s="33"/>
      <c r="I272" s="35"/>
      <c r="J272" s="35"/>
      <c r="K272" s="36"/>
      <c r="L272" s="96"/>
      <c r="M272" s="37"/>
      <c r="N272" s="37"/>
      <c r="O272" s="37"/>
      <c r="P272" s="38"/>
      <c r="Q272" s="207"/>
      <c r="R272" s="193"/>
      <c r="S272" s="194"/>
      <c r="T272" s="195"/>
      <c r="U272" s="196"/>
      <c r="V272" s="197"/>
      <c r="W272" s="198"/>
      <c r="X272" s="198"/>
      <c r="Y272" s="199"/>
      <c r="Z272" s="117"/>
      <c r="AA272" s="39"/>
      <c r="AB272" s="118"/>
      <c r="AC272" s="178" t="s">
        <v>0</v>
      </c>
      <c r="AD272" s="114" t="s">
        <v>0</v>
      </c>
      <c r="AE272" s="114"/>
    </row>
    <row r="273" spans="1:31" s="16" customFormat="1" ht="9" customHeight="1" thickTop="1" thickBot="1" x14ac:dyDescent="0.3">
      <c r="A273" s="140" t="s">
        <v>351</v>
      </c>
      <c r="B273" s="141" t="s">
        <v>7</v>
      </c>
      <c r="C273" s="141"/>
      <c r="D273" s="141" t="s">
        <v>8</v>
      </c>
      <c r="E273" s="141" t="s">
        <v>9</v>
      </c>
      <c r="F273" s="141" t="s">
        <v>10</v>
      </c>
      <c r="G273" s="142" t="s">
        <v>11</v>
      </c>
      <c r="H273" s="142" t="s">
        <v>12</v>
      </c>
      <c r="I273" s="142" t="s">
        <v>16</v>
      </c>
      <c r="J273" s="143" t="s">
        <v>13</v>
      </c>
      <c r="K273" s="143" t="s">
        <v>14</v>
      </c>
      <c r="L273" s="144" t="s">
        <v>355</v>
      </c>
      <c r="M273" s="145" t="s">
        <v>19</v>
      </c>
      <c r="N273" s="145" t="s">
        <v>312</v>
      </c>
      <c r="O273" s="145" t="s">
        <v>313</v>
      </c>
      <c r="P273" s="216" t="s">
        <v>529</v>
      </c>
      <c r="Q273" s="211"/>
      <c r="R273" s="155"/>
      <c r="S273" s="155"/>
      <c r="T273" s="155"/>
      <c r="U273" s="156"/>
      <c r="V273" s="146"/>
      <c r="W273" s="146"/>
      <c r="X273" s="146"/>
      <c r="Y273" s="147"/>
      <c r="Z273" s="179" t="s">
        <v>536</v>
      </c>
      <c r="AA273" s="146" t="s">
        <v>537</v>
      </c>
      <c r="AB273" s="147" t="s">
        <v>538</v>
      </c>
      <c r="AC273" s="178" t="s">
        <v>0</v>
      </c>
      <c r="AD273" s="114" t="s">
        <v>0</v>
      </c>
      <c r="AE273" s="114"/>
    </row>
    <row r="274" spans="1:31" s="15" customFormat="1" ht="15" customHeight="1" thickTop="1" thickBot="1" x14ac:dyDescent="0.25">
      <c r="A274" s="205" t="s">
        <v>549</v>
      </c>
      <c r="B274" s="253" t="s">
        <v>132</v>
      </c>
      <c r="C274" s="264" t="s">
        <v>0</v>
      </c>
      <c r="D274" s="152" t="s">
        <v>532</v>
      </c>
      <c r="E274" s="160" t="s">
        <v>338</v>
      </c>
      <c r="F274" s="160" t="s">
        <v>339</v>
      </c>
      <c r="G274" s="262" t="s">
        <v>0</v>
      </c>
      <c r="H274" s="232" t="s">
        <v>0</v>
      </c>
      <c r="I274" s="234">
        <v>7.2</v>
      </c>
      <c r="J274" s="234">
        <v>1.05</v>
      </c>
      <c r="K274" s="260">
        <f>IF(I274=" "," ",(I274+$H$6-J274))</f>
        <v>6.95</v>
      </c>
      <c r="L274" s="271" t="s">
        <v>306</v>
      </c>
      <c r="M274" s="222">
        <v>2016</v>
      </c>
      <c r="N274" s="241" t="str">
        <f>IF(Z274=1,"VERIFIED",IF(AA274=1,"CHECKED",IF(R274=1,"CHECK",IF(T274=1,"VERIFY",IF(U274=1,"NEED APP","NOT SCHED")))))</f>
        <v>NOT SCHED</v>
      </c>
      <c r="O274" s="90" t="s">
        <v>314</v>
      </c>
      <c r="P274" s="243" t="s">
        <v>319</v>
      </c>
      <c r="Q274" s="208">
        <f>IF(A275=" "," ",1)</f>
        <v>1</v>
      </c>
      <c r="R274" s="112" t="s">
        <v>0</v>
      </c>
      <c r="S274" s="51">
        <v>1</v>
      </c>
      <c r="T274" s="95" t="s">
        <v>0</v>
      </c>
      <c r="U274" s="200" t="s">
        <v>0</v>
      </c>
      <c r="V274" s="201" t="s">
        <v>0</v>
      </c>
      <c r="W274" s="202" t="s">
        <v>0</v>
      </c>
      <c r="X274" s="203" t="s">
        <v>0</v>
      </c>
      <c r="Y274" s="204" t="s">
        <v>0</v>
      </c>
      <c r="Z274" s="115" t="s">
        <v>0</v>
      </c>
      <c r="AA274" s="112" t="s">
        <v>0</v>
      </c>
      <c r="AB274" s="116" t="s">
        <v>0</v>
      </c>
      <c r="AC274" s="178" t="s">
        <v>0</v>
      </c>
      <c r="AD274" s="114" t="s">
        <v>0</v>
      </c>
      <c r="AE274" s="114"/>
    </row>
    <row r="275" spans="1:31" s="15" customFormat="1" ht="15" customHeight="1" thickTop="1" thickBot="1" x14ac:dyDescent="0.25">
      <c r="A275" s="217" t="s">
        <v>130</v>
      </c>
      <c r="B275" s="254"/>
      <c r="C275" s="264"/>
      <c r="D275" s="152" t="s">
        <v>316</v>
      </c>
      <c r="E275" s="161" t="s">
        <v>338</v>
      </c>
      <c r="F275" s="161" t="s">
        <v>339</v>
      </c>
      <c r="G275" s="263"/>
      <c r="H275" s="233"/>
      <c r="I275" s="235"/>
      <c r="J275" s="277"/>
      <c r="K275" s="261"/>
      <c r="L275" s="272"/>
      <c r="M275" s="223">
        <v>42783</v>
      </c>
      <c r="N275" s="242"/>
      <c r="O275" s="91" t="s">
        <v>315</v>
      </c>
      <c r="P275" s="244"/>
      <c r="Q275" s="484" t="s">
        <v>597</v>
      </c>
      <c r="R275" s="485"/>
      <c r="S275" s="485"/>
      <c r="T275" s="485"/>
      <c r="U275" s="485"/>
      <c r="V275" s="485"/>
      <c r="W275" s="485"/>
      <c r="X275" s="485"/>
      <c r="Y275" s="486"/>
      <c r="Z275" s="493" t="s">
        <v>598</v>
      </c>
      <c r="AA275" s="494"/>
      <c r="AB275" s="495"/>
      <c r="AC275" s="178" t="s">
        <v>0</v>
      </c>
      <c r="AD275" s="114" t="s">
        <v>0</v>
      </c>
      <c r="AE275" s="114"/>
    </row>
    <row r="276" spans="1:31" s="17" customFormat="1" ht="9" customHeight="1" thickTop="1" thickBot="1" x14ac:dyDescent="0.3">
      <c r="A276" s="218" t="s">
        <v>131</v>
      </c>
      <c r="B276" s="254"/>
      <c r="C276" s="264"/>
      <c r="D276" s="151" t="s">
        <v>531</v>
      </c>
      <c r="E276" s="129" t="s">
        <v>425</v>
      </c>
      <c r="F276" s="129" t="s">
        <v>426</v>
      </c>
      <c r="G276" s="153" t="s">
        <v>15</v>
      </c>
      <c r="H276" s="154" t="s">
        <v>534</v>
      </c>
      <c r="I276" s="154" t="s">
        <v>18</v>
      </c>
      <c r="J276" s="154" t="s">
        <v>17</v>
      </c>
      <c r="K276" s="154" t="s">
        <v>4</v>
      </c>
      <c r="L276" s="153" t="s">
        <v>535</v>
      </c>
      <c r="M276" s="475" t="s">
        <v>590</v>
      </c>
      <c r="N276" s="476"/>
      <c r="O276" s="476"/>
      <c r="P276" s="477"/>
      <c r="Q276" s="487"/>
      <c r="R276" s="488"/>
      <c r="S276" s="488"/>
      <c r="T276" s="488"/>
      <c r="U276" s="488"/>
      <c r="V276" s="488"/>
      <c r="W276" s="488"/>
      <c r="X276" s="488"/>
      <c r="Y276" s="489"/>
      <c r="Z276" s="496"/>
      <c r="AA276" s="494"/>
      <c r="AB276" s="495"/>
      <c r="AC276" s="178" t="s">
        <v>0</v>
      </c>
      <c r="AD276" s="114" t="s">
        <v>0</v>
      </c>
      <c r="AE276" s="114"/>
    </row>
    <row r="277" spans="1:31" s="15" customFormat="1" ht="15" customHeight="1" thickBot="1" x14ac:dyDescent="0.3">
      <c r="A277" s="18">
        <f>A270+1</f>
        <v>39</v>
      </c>
      <c r="B277" s="254"/>
      <c r="C277" s="264"/>
      <c r="D277" s="152" t="s">
        <v>533</v>
      </c>
      <c r="E277" s="281" t="s">
        <v>21</v>
      </c>
      <c r="F277" s="282"/>
      <c r="G277" s="256" t="s">
        <v>0</v>
      </c>
      <c r="H277" s="236" t="s">
        <v>0</v>
      </c>
      <c r="I277" s="232" t="s">
        <v>0</v>
      </c>
      <c r="J277" s="274" t="s">
        <v>305</v>
      </c>
      <c r="K277" s="230" t="str">
        <f>IF(S274=1,"Photo Needed",IF(S274=2,"24/7",IF(S274=3,"Has Photo","")))</f>
        <v>Photo Needed</v>
      </c>
      <c r="L277" s="269" t="s">
        <v>398</v>
      </c>
      <c r="M277" s="478"/>
      <c r="N277" s="479"/>
      <c r="O277" s="479"/>
      <c r="P277" s="480"/>
      <c r="Q277" s="487"/>
      <c r="R277" s="488"/>
      <c r="S277" s="488"/>
      <c r="T277" s="488"/>
      <c r="U277" s="488"/>
      <c r="V277" s="488"/>
      <c r="W277" s="488"/>
      <c r="X277" s="488"/>
      <c r="Y277" s="489"/>
      <c r="Z277" s="496"/>
      <c r="AA277" s="494"/>
      <c r="AB277" s="495"/>
      <c r="AC277" s="178" t="s">
        <v>0</v>
      </c>
      <c r="AD277" s="114" t="s">
        <v>0</v>
      </c>
      <c r="AE277" s="114"/>
    </row>
    <row r="278" spans="1:31" s="15" customFormat="1" ht="15" customHeight="1" thickTop="1" thickBot="1" x14ac:dyDescent="0.3">
      <c r="A278" s="219" t="str">
        <f>IF(Z274=1,"VERIFIED",IF(AA274=1,"CHECKED",IF(R274=1,"CHECK",IF(T274=1,"VERIFY",IF(U274=1,"NEED APP","NOT SCHED")))))</f>
        <v>NOT SCHED</v>
      </c>
      <c r="B278" s="255"/>
      <c r="C278" s="265"/>
      <c r="D278" s="152" t="s">
        <v>317</v>
      </c>
      <c r="E278" s="133" t="s">
        <v>0</v>
      </c>
      <c r="F278" s="133" t="s">
        <v>0</v>
      </c>
      <c r="G278" s="257"/>
      <c r="H278" s="237"/>
      <c r="I278" s="273"/>
      <c r="J278" s="275"/>
      <c r="K278" s="231"/>
      <c r="L278" s="270"/>
      <c r="M278" s="481"/>
      <c r="N278" s="482"/>
      <c r="O278" s="482"/>
      <c r="P278" s="483"/>
      <c r="Q278" s="490"/>
      <c r="R278" s="491"/>
      <c r="S278" s="491"/>
      <c r="T278" s="491"/>
      <c r="U278" s="491"/>
      <c r="V278" s="491"/>
      <c r="W278" s="491"/>
      <c r="X278" s="491"/>
      <c r="Y278" s="492"/>
      <c r="Z278" s="497"/>
      <c r="AA278" s="498"/>
      <c r="AB278" s="499"/>
      <c r="AC278" s="178" t="s">
        <v>0</v>
      </c>
      <c r="AD278" s="114" t="s">
        <v>0</v>
      </c>
      <c r="AE278" s="114"/>
    </row>
    <row r="279" spans="1:31" s="45" customFormat="1" ht="4.9000000000000004" customHeight="1" thickTop="1" thickBot="1" x14ac:dyDescent="0.3">
      <c r="A279" s="29"/>
      <c r="B279" s="30"/>
      <c r="C279" s="31"/>
      <c r="D279" s="32"/>
      <c r="E279" s="33"/>
      <c r="F279" s="33"/>
      <c r="G279" s="34"/>
      <c r="H279" s="33"/>
      <c r="I279" s="35"/>
      <c r="J279" s="35"/>
      <c r="K279" s="36"/>
      <c r="L279" s="96"/>
      <c r="M279" s="37"/>
      <c r="N279" s="37"/>
      <c r="O279" s="37"/>
      <c r="P279" s="38"/>
      <c r="Q279" s="207"/>
      <c r="R279" s="193"/>
      <c r="S279" s="194"/>
      <c r="T279" s="195"/>
      <c r="U279" s="196"/>
      <c r="V279" s="197"/>
      <c r="W279" s="198"/>
      <c r="X279" s="198"/>
      <c r="Y279" s="199"/>
      <c r="Z279" s="117"/>
      <c r="AA279" s="39"/>
      <c r="AB279" s="118"/>
      <c r="AC279" s="178" t="s">
        <v>0</v>
      </c>
      <c r="AD279" s="114" t="s">
        <v>0</v>
      </c>
      <c r="AE279" s="114"/>
    </row>
    <row r="280" spans="1:31" s="16" customFormat="1" ht="9" customHeight="1" thickTop="1" thickBot="1" x14ac:dyDescent="0.3">
      <c r="A280" s="140" t="s">
        <v>351</v>
      </c>
      <c r="B280" s="141" t="s">
        <v>7</v>
      </c>
      <c r="C280" s="141"/>
      <c r="D280" s="141" t="s">
        <v>8</v>
      </c>
      <c r="E280" s="141" t="s">
        <v>9</v>
      </c>
      <c r="F280" s="141" t="s">
        <v>10</v>
      </c>
      <c r="G280" s="142" t="s">
        <v>11</v>
      </c>
      <c r="H280" s="142" t="s">
        <v>12</v>
      </c>
      <c r="I280" s="142" t="s">
        <v>16</v>
      </c>
      <c r="J280" s="143" t="s">
        <v>13</v>
      </c>
      <c r="K280" s="143" t="s">
        <v>14</v>
      </c>
      <c r="L280" s="144" t="s">
        <v>355</v>
      </c>
      <c r="M280" s="145" t="s">
        <v>19</v>
      </c>
      <c r="N280" s="145" t="s">
        <v>312</v>
      </c>
      <c r="O280" s="145" t="s">
        <v>313</v>
      </c>
      <c r="P280" s="216" t="s">
        <v>529</v>
      </c>
      <c r="Q280" s="211"/>
      <c r="R280" s="155"/>
      <c r="S280" s="155"/>
      <c r="T280" s="155"/>
      <c r="U280" s="156"/>
      <c r="V280" s="146"/>
      <c r="W280" s="146"/>
      <c r="X280" s="146"/>
      <c r="Y280" s="147"/>
      <c r="Z280" s="179" t="s">
        <v>536</v>
      </c>
      <c r="AA280" s="146" t="s">
        <v>537</v>
      </c>
      <c r="AB280" s="147" t="s">
        <v>538</v>
      </c>
      <c r="AC280" s="178" t="s">
        <v>0</v>
      </c>
      <c r="AD280" s="114" t="s">
        <v>0</v>
      </c>
      <c r="AE280" s="114"/>
    </row>
    <row r="281" spans="1:31" s="15" customFormat="1" ht="15" customHeight="1" thickTop="1" thickBot="1" x14ac:dyDescent="0.25">
      <c r="A281" s="205" t="s">
        <v>549</v>
      </c>
      <c r="B281" s="253" t="s">
        <v>136</v>
      </c>
      <c r="C281" s="264" t="s">
        <v>0</v>
      </c>
      <c r="D281" s="152" t="s">
        <v>532</v>
      </c>
      <c r="E281" s="160" t="s">
        <v>340</v>
      </c>
      <c r="F281" s="160" t="s">
        <v>341</v>
      </c>
      <c r="G281" s="262" t="s">
        <v>0</v>
      </c>
      <c r="H281" s="232" t="s">
        <v>0</v>
      </c>
      <c r="I281" s="331">
        <v>7.8</v>
      </c>
      <c r="J281" s="234">
        <v>0</v>
      </c>
      <c r="K281" s="260">
        <f>IF(I281=" "," ",(I281+$H$6-J281))</f>
        <v>8.6</v>
      </c>
      <c r="L281" s="271" t="s">
        <v>306</v>
      </c>
      <c r="M281" s="222">
        <v>2016</v>
      </c>
      <c r="N281" s="241" t="str">
        <f>IF(Z281=1,"VERIFIED",IF(AA281=1,"CHECKED",IF(R281=1,"CHECK",IF(T281=1,"VERIFY",IF(U281=1,"NEED APP","NOT SCHED")))))</f>
        <v>NOT SCHED</v>
      </c>
      <c r="O281" s="90" t="s">
        <v>314</v>
      </c>
      <c r="P281" s="243" t="s">
        <v>319</v>
      </c>
      <c r="Q281" s="208">
        <f>IF(A282=" "," ",1)</f>
        <v>1</v>
      </c>
      <c r="R281" s="112" t="s">
        <v>0</v>
      </c>
      <c r="S281" s="51">
        <v>1</v>
      </c>
      <c r="T281" s="95" t="s">
        <v>0</v>
      </c>
      <c r="U281" s="200" t="s">
        <v>0</v>
      </c>
      <c r="V281" s="201" t="s">
        <v>0</v>
      </c>
      <c r="W281" s="202" t="s">
        <v>0</v>
      </c>
      <c r="X281" s="203" t="s">
        <v>0</v>
      </c>
      <c r="Y281" s="204" t="s">
        <v>0</v>
      </c>
      <c r="Z281" s="115" t="s">
        <v>0</v>
      </c>
      <c r="AA281" s="112" t="s">
        <v>0</v>
      </c>
      <c r="AB281" s="116" t="s">
        <v>0</v>
      </c>
      <c r="AC281" s="178" t="s">
        <v>0</v>
      </c>
      <c r="AD281" s="114" t="s">
        <v>0</v>
      </c>
      <c r="AE281" s="114"/>
    </row>
    <row r="282" spans="1:31" s="15" customFormat="1" ht="15" customHeight="1" thickTop="1" thickBot="1" x14ac:dyDescent="0.25">
      <c r="A282" s="217" t="s">
        <v>134</v>
      </c>
      <c r="B282" s="254"/>
      <c r="C282" s="264"/>
      <c r="D282" s="152" t="s">
        <v>316</v>
      </c>
      <c r="E282" s="161" t="s">
        <v>340</v>
      </c>
      <c r="F282" s="161" t="s">
        <v>341</v>
      </c>
      <c r="G282" s="263"/>
      <c r="H282" s="233"/>
      <c r="I282" s="332"/>
      <c r="J282" s="277"/>
      <c r="K282" s="261"/>
      <c r="L282" s="272"/>
      <c r="M282" s="223">
        <v>42783</v>
      </c>
      <c r="N282" s="242"/>
      <c r="O282" s="91" t="s">
        <v>315</v>
      </c>
      <c r="P282" s="244"/>
      <c r="Q282" s="484" t="s">
        <v>597</v>
      </c>
      <c r="R282" s="485"/>
      <c r="S282" s="485"/>
      <c r="T282" s="485"/>
      <c r="U282" s="485"/>
      <c r="V282" s="485"/>
      <c r="W282" s="485"/>
      <c r="X282" s="485"/>
      <c r="Y282" s="486"/>
      <c r="Z282" s="493" t="s">
        <v>598</v>
      </c>
      <c r="AA282" s="494"/>
      <c r="AB282" s="495"/>
      <c r="AC282" s="178" t="s">
        <v>0</v>
      </c>
      <c r="AD282" s="114" t="s">
        <v>0</v>
      </c>
      <c r="AE282" s="114"/>
    </row>
    <row r="283" spans="1:31" s="17" customFormat="1" ht="9" customHeight="1" thickTop="1" thickBot="1" x14ac:dyDescent="0.3">
      <c r="A283" s="218" t="s">
        <v>135</v>
      </c>
      <c r="B283" s="254"/>
      <c r="C283" s="264"/>
      <c r="D283" s="151" t="s">
        <v>531</v>
      </c>
      <c r="E283" s="129" t="s">
        <v>423</v>
      </c>
      <c r="F283" s="129" t="s">
        <v>424</v>
      </c>
      <c r="G283" s="153" t="s">
        <v>15</v>
      </c>
      <c r="H283" s="154" t="s">
        <v>534</v>
      </c>
      <c r="I283" s="154" t="s">
        <v>18</v>
      </c>
      <c r="J283" s="154" t="s">
        <v>17</v>
      </c>
      <c r="K283" s="154" t="s">
        <v>4</v>
      </c>
      <c r="L283" s="153" t="s">
        <v>535</v>
      </c>
      <c r="M283" s="475" t="s">
        <v>592</v>
      </c>
      <c r="N283" s="476"/>
      <c r="O283" s="476"/>
      <c r="P283" s="477"/>
      <c r="Q283" s="487"/>
      <c r="R283" s="488"/>
      <c r="S283" s="488"/>
      <c r="T283" s="488"/>
      <c r="U283" s="488"/>
      <c r="V283" s="488"/>
      <c r="W283" s="488"/>
      <c r="X283" s="488"/>
      <c r="Y283" s="489"/>
      <c r="Z283" s="496"/>
      <c r="AA283" s="494"/>
      <c r="AB283" s="495"/>
      <c r="AC283" s="178" t="s">
        <v>0</v>
      </c>
      <c r="AD283" s="114" t="s">
        <v>0</v>
      </c>
      <c r="AE283" s="114"/>
    </row>
    <row r="284" spans="1:31" s="15" customFormat="1" ht="15" customHeight="1" thickBot="1" x14ac:dyDescent="0.3">
      <c r="A284" s="18">
        <f>A277+1</f>
        <v>40</v>
      </c>
      <c r="B284" s="254"/>
      <c r="C284" s="264"/>
      <c r="D284" s="152" t="s">
        <v>533</v>
      </c>
      <c r="E284" s="281" t="s">
        <v>21</v>
      </c>
      <c r="F284" s="282"/>
      <c r="G284" s="256" t="s">
        <v>0</v>
      </c>
      <c r="H284" s="236" t="s">
        <v>0</v>
      </c>
      <c r="I284" s="232" t="s">
        <v>0</v>
      </c>
      <c r="J284" s="274" t="s">
        <v>305</v>
      </c>
      <c r="K284" s="230" t="str">
        <f>IF(S281=1,"Photo Needed",IF(S281=2,"24/7",IF(S281=3,"Has Photo","")))</f>
        <v>Photo Needed</v>
      </c>
      <c r="L284" s="269" t="s">
        <v>398</v>
      </c>
      <c r="M284" s="478"/>
      <c r="N284" s="479"/>
      <c r="O284" s="479"/>
      <c r="P284" s="480"/>
      <c r="Q284" s="487"/>
      <c r="R284" s="488"/>
      <c r="S284" s="488"/>
      <c r="T284" s="488"/>
      <c r="U284" s="488"/>
      <c r="V284" s="488"/>
      <c r="W284" s="488"/>
      <c r="X284" s="488"/>
      <c r="Y284" s="489"/>
      <c r="Z284" s="496"/>
      <c r="AA284" s="494"/>
      <c r="AB284" s="495"/>
      <c r="AC284" s="178" t="s">
        <v>0</v>
      </c>
      <c r="AD284" s="114" t="s">
        <v>0</v>
      </c>
      <c r="AE284" s="114"/>
    </row>
    <row r="285" spans="1:31" s="15" customFormat="1" ht="15" customHeight="1" thickTop="1" thickBot="1" x14ac:dyDescent="0.3">
      <c r="A285" s="219" t="str">
        <f>IF(Z281=1,"VERIFIED",IF(AA281=1,"CHECKED",IF(R281=1,"CHECK",IF(T281=1,"VERIFY",IF(U281=1,"NEED APP","NOT SCHED")))))</f>
        <v>NOT SCHED</v>
      </c>
      <c r="B285" s="255"/>
      <c r="C285" s="265"/>
      <c r="D285" s="152" t="s">
        <v>317</v>
      </c>
      <c r="E285" s="133" t="s">
        <v>0</v>
      </c>
      <c r="F285" s="133"/>
      <c r="G285" s="257"/>
      <c r="H285" s="237"/>
      <c r="I285" s="273"/>
      <c r="J285" s="275"/>
      <c r="K285" s="231"/>
      <c r="L285" s="270"/>
      <c r="M285" s="481"/>
      <c r="N285" s="482"/>
      <c r="O285" s="482"/>
      <c r="P285" s="483"/>
      <c r="Q285" s="490"/>
      <c r="R285" s="491"/>
      <c r="S285" s="491"/>
      <c r="T285" s="491"/>
      <c r="U285" s="491"/>
      <c r="V285" s="491"/>
      <c r="W285" s="491"/>
      <c r="X285" s="491"/>
      <c r="Y285" s="492"/>
      <c r="Z285" s="497"/>
      <c r="AA285" s="498"/>
      <c r="AB285" s="499"/>
      <c r="AC285" s="178" t="s">
        <v>0</v>
      </c>
      <c r="AD285" s="114" t="s">
        <v>0</v>
      </c>
      <c r="AE285" s="114"/>
    </row>
    <row r="286" spans="1:31" s="45" customFormat="1" ht="4.9000000000000004" customHeight="1" thickTop="1" thickBot="1" x14ac:dyDescent="0.3">
      <c r="A286" s="29"/>
      <c r="B286" s="30"/>
      <c r="C286" s="31"/>
      <c r="D286" s="32"/>
      <c r="E286" s="33"/>
      <c r="F286" s="33"/>
      <c r="G286" s="34"/>
      <c r="H286" s="33"/>
      <c r="I286" s="35"/>
      <c r="J286" s="35"/>
      <c r="K286" s="36"/>
      <c r="L286" s="96"/>
      <c r="M286" s="37"/>
      <c r="N286" s="37"/>
      <c r="O286" s="37"/>
      <c r="P286" s="38"/>
      <c r="Q286" s="207"/>
      <c r="R286" s="193"/>
      <c r="S286" s="194"/>
      <c r="T286" s="195"/>
      <c r="U286" s="196"/>
      <c r="V286" s="197"/>
      <c r="W286" s="198"/>
      <c r="X286" s="198"/>
      <c r="Y286" s="199"/>
      <c r="Z286" s="117"/>
      <c r="AA286" s="39"/>
      <c r="AB286" s="118"/>
      <c r="AC286" s="178" t="s">
        <v>0</v>
      </c>
      <c r="AD286" s="114" t="s">
        <v>0</v>
      </c>
      <c r="AE286" s="114"/>
    </row>
    <row r="287" spans="1:31" s="16" customFormat="1" ht="9" customHeight="1" thickTop="1" thickBot="1" x14ac:dyDescent="0.3">
      <c r="A287" s="140" t="s">
        <v>351</v>
      </c>
      <c r="B287" s="141" t="s">
        <v>7</v>
      </c>
      <c r="C287" s="141"/>
      <c r="D287" s="141" t="s">
        <v>8</v>
      </c>
      <c r="E287" s="141" t="s">
        <v>9</v>
      </c>
      <c r="F287" s="141" t="s">
        <v>10</v>
      </c>
      <c r="G287" s="142" t="s">
        <v>11</v>
      </c>
      <c r="H287" s="142" t="s">
        <v>12</v>
      </c>
      <c r="I287" s="142" t="s">
        <v>16</v>
      </c>
      <c r="J287" s="143" t="s">
        <v>13</v>
      </c>
      <c r="K287" s="143" t="s">
        <v>14</v>
      </c>
      <c r="L287" s="144" t="s">
        <v>355</v>
      </c>
      <c r="M287" s="145" t="s">
        <v>19</v>
      </c>
      <c r="N287" s="145" t="s">
        <v>312</v>
      </c>
      <c r="O287" s="145" t="s">
        <v>313</v>
      </c>
      <c r="P287" s="216" t="s">
        <v>529</v>
      </c>
      <c r="Q287" s="211"/>
      <c r="R287" s="155"/>
      <c r="S287" s="155"/>
      <c r="T287" s="155"/>
      <c r="U287" s="156"/>
      <c r="V287" s="146"/>
      <c r="W287" s="146"/>
      <c r="X287" s="146"/>
      <c r="Y287" s="147"/>
      <c r="Z287" s="179" t="s">
        <v>536</v>
      </c>
      <c r="AA287" s="146" t="s">
        <v>537</v>
      </c>
      <c r="AB287" s="147" t="s">
        <v>538</v>
      </c>
      <c r="AC287" s="178" t="s">
        <v>0</v>
      </c>
      <c r="AD287" s="114" t="s">
        <v>0</v>
      </c>
      <c r="AE287" s="114"/>
    </row>
    <row r="288" spans="1:31" s="15" customFormat="1" ht="15" customHeight="1" thickTop="1" thickBot="1" x14ac:dyDescent="0.25">
      <c r="A288" s="205" t="s">
        <v>549</v>
      </c>
      <c r="B288" s="253" t="s">
        <v>140</v>
      </c>
      <c r="C288" s="264" t="s">
        <v>0</v>
      </c>
      <c r="D288" s="152" t="s">
        <v>532</v>
      </c>
      <c r="E288" s="160" t="s">
        <v>520</v>
      </c>
      <c r="F288" s="160" t="s">
        <v>521</v>
      </c>
      <c r="G288" s="262" t="s">
        <v>0</v>
      </c>
      <c r="H288" s="232" t="s">
        <v>0</v>
      </c>
      <c r="I288" s="234">
        <v>8</v>
      </c>
      <c r="J288" s="234">
        <v>1.02</v>
      </c>
      <c r="K288" s="260">
        <f>IF(I288=" "," ",(I288+$H$6-J288))</f>
        <v>7.7800000000000011</v>
      </c>
      <c r="L288" s="271" t="s">
        <v>306</v>
      </c>
      <c r="M288" s="222">
        <v>2016</v>
      </c>
      <c r="N288" s="241" t="str">
        <f>IF(Z288=1,"VERIFIED",IF(AA288=1,"CHECKED",IF(R288=1,"CHECK",IF(T288=1,"VERIFY",IF(U288=1,"NEED APP","NOT SCHED")))))</f>
        <v>NOT SCHED</v>
      </c>
      <c r="O288" s="90" t="s">
        <v>314</v>
      </c>
      <c r="P288" s="243" t="s">
        <v>318</v>
      </c>
      <c r="Q288" s="208">
        <f>IF(A289=" "," ",1)</f>
        <v>1</v>
      </c>
      <c r="R288" s="112" t="s">
        <v>0</v>
      </c>
      <c r="S288" s="51">
        <v>1</v>
      </c>
      <c r="T288" s="95" t="s">
        <v>0</v>
      </c>
      <c r="U288" s="200" t="s">
        <v>0</v>
      </c>
      <c r="V288" s="201" t="s">
        <v>0</v>
      </c>
      <c r="W288" s="202" t="s">
        <v>0</v>
      </c>
      <c r="X288" s="203" t="s">
        <v>0</v>
      </c>
      <c r="Y288" s="204" t="s">
        <v>0</v>
      </c>
      <c r="Z288" s="115" t="s">
        <v>0</v>
      </c>
      <c r="AA288" s="112" t="s">
        <v>0</v>
      </c>
      <c r="AB288" s="116" t="s">
        <v>0</v>
      </c>
      <c r="AC288" s="178" t="s">
        <v>0</v>
      </c>
      <c r="AD288" s="114" t="s">
        <v>0</v>
      </c>
      <c r="AE288" s="114"/>
    </row>
    <row r="289" spans="1:31" s="15" customFormat="1" ht="15" customHeight="1" thickTop="1" thickBot="1" x14ac:dyDescent="0.25">
      <c r="A289" s="217" t="s">
        <v>138</v>
      </c>
      <c r="B289" s="254"/>
      <c r="C289" s="264"/>
      <c r="D289" s="152" t="s">
        <v>316</v>
      </c>
      <c r="E289" s="161" t="s">
        <v>520</v>
      </c>
      <c r="F289" s="161" t="s">
        <v>521</v>
      </c>
      <c r="G289" s="263"/>
      <c r="H289" s="233"/>
      <c r="I289" s="235"/>
      <c r="J289" s="277"/>
      <c r="K289" s="261"/>
      <c r="L289" s="272"/>
      <c r="M289" s="223">
        <v>42783</v>
      </c>
      <c r="N289" s="242"/>
      <c r="O289" s="91" t="s">
        <v>315</v>
      </c>
      <c r="P289" s="244"/>
      <c r="Q289" s="484" t="s">
        <v>597</v>
      </c>
      <c r="R289" s="485"/>
      <c r="S289" s="485"/>
      <c r="T289" s="485"/>
      <c r="U289" s="485"/>
      <c r="V289" s="485"/>
      <c r="W289" s="485"/>
      <c r="X289" s="485"/>
      <c r="Y289" s="486"/>
      <c r="Z289" s="493" t="s">
        <v>598</v>
      </c>
      <c r="AA289" s="494"/>
      <c r="AB289" s="495"/>
      <c r="AC289" s="178" t="s">
        <v>0</v>
      </c>
      <c r="AD289" s="114" t="s">
        <v>0</v>
      </c>
      <c r="AE289" s="114"/>
    </row>
    <row r="290" spans="1:31" s="17" customFormat="1" ht="9" customHeight="1" thickTop="1" thickBot="1" x14ac:dyDescent="0.3">
      <c r="A290" s="218" t="s">
        <v>139</v>
      </c>
      <c r="B290" s="254"/>
      <c r="C290" s="264"/>
      <c r="D290" s="151" t="s">
        <v>531</v>
      </c>
      <c r="E290" s="129" t="s">
        <v>421</v>
      </c>
      <c r="F290" s="129" t="s">
        <v>422</v>
      </c>
      <c r="G290" s="153" t="s">
        <v>15</v>
      </c>
      <c r="H290" s="154" t="s">
        <v>534</v>
      </c>
      <c r="I290" s="154" t="s">
        <v>18</v>
      </c>
      <c r="J290" s="154" t="s">
        <v>17</v>
      </c>
      <c r="K290" s="154" t="s">
        <v>4</v>
      </c>
      <c r="L290" s="153" t="s">
        <v>535</v>
      </c>
      <c r="M290" s="475" t="s">
        <v>590</v>
      </c>
      <c r="N290" s="476"/>
      <c r="O290" s="476"/>
      <c r="P290" s="477"/>
      <c r="Q290" s="487"/>
      <c r="R290" s="488"/>
      <c r="S290" s="488"/>
      <c r="T290" s="488"/>
      <c r="U290" s="488"/>
      <c r="V290" s="488"/>
      <c r="W290" s="488"/>
      <c r="X290" s="488"/>
      <c r="Y290" s="489"/>
      <c r="Z290" s="496"/>
      <c r="AA290" s="494"/>
      <c r="AB290" s="495"/>
      <c r="AC290" s="178" t="s">
        <v>0</v>
      </c>
      <c r="AD290" s="114" t="s">
        <v>0</v>
      </c>
      <c r="AE290" s="114"/>
    </row>
    <row r="291" spans="1:31" s="15" customFormat="1" ht="15" customHeight="1" thickBot="1" x14ac:dyDescent="0.3">
      <c r="A291" s="18">
        <f>A284+1</f>
        <v>41</v>
      </c>
      <c r="B291" s="254"/>
      <c r="C291" s="264"/>
      <c r="D291" s="152" t="s">
        <v>533</v>
      </c>
      <c r="E291" s="281" t="s">
        <v>21</v>
      </c>
      <c r="F291" s="282"/>
      <c r="G291" s="256" t="s">
        <v>0</v>
      </c>
      <c r="H291" s="236" t="s">
        <v>0</v>
      </c>
      <c r="I291" s="232" t="s">
        <v>0</v>
      </c>
      <c r="J291" s="274" t="s">
        <v>305</v>
      </c>
      <c r="K291" s="230" t="str">
        <f>IF(S288=1,"Photo Needed",IF(S288=2,"24/7",IF(S288=3,"Has Photo","")))</f>
        <v>Photo Needed</v>
      </c>
      <c r="L291" s="269" t="s">
        <v>398</v>
      </c>
      <c r="M291" s="478"/>
      <c r="N291" s="479"/>
      <c r="O291" s="479"/>
      <c r="P291" s="480"/>
      <c r="Q291" s="487"/>
      <c r="R291" s="488"/>
      <c r="S291" s="488"/>
      <c r="T291" s="488"/>
      <c r="U291" s="488"/>
      <c r="V291" s="488"/>
      <c r="W291" s="488"/>
      <c r="X291" s="488"/>
      <c r="Y291" s="489"/>
      <c r="Z291" s="496"/>
      <c r="AA291" s="494"/>
      <c r="AB291" s="495"/>
      <c r="AC291" s="178" t="s">
        <v>0</v>
      </c>
      <c r="AD291" s="114" t="s">
        <v>0</v>
      </c>
      <c r="AE291" s="114"/>
    </row>
    <row r="292" spans="1:31" s="15" customFormat="1" ht="15" customHeight="1" thickTop="1" thickBot="1" x14ac:dyDescent="0.3">
      <c r="A292" s="219" t="str">
        <f>IF(Z288=1,"VERIFIED",IF(AA288=1,"CHECKED",IF(R288=1,"CHECK",IF(T288=1,"VERIFY",IF(U288=1,"NEED APP","NOT SCHED")))))</f>
        <v>NOT SCHED</v>
      </c>
      <c r="B292" s="255"/>
      <c r="C292" s="265"/>
      <c r="D292" s="152" t="s">
        <v>317</v>
      </c>
      <c r="E292" s="133" t="s">
        <v>0</v>
      </c>
      <c r="F292" s="133" t="s">
        <v>0</v>
      </c>
      <c r="G292" s="257"/>
      <c r="H292" s="237"/>
      <c r="I292" s="273"/>
      <c r="J292" s="275"/>
      <c r="K292" s="231"/>
      <c r="L292" s="270"/>
      <c r="M292" s="481"/>
      <c r="N292" s="482"/>
      <c r="O292" s="482"/>
      <c r="P292" s="483"/>
      <c r="Q292" s="490"/>
      <c r="R292" s="491"/>
      <c r="S292" s="491"/>
      <c r="T292" s="491"/>
      <c r="U292" s="491"/>
      <c r="V292" s="491"/>
      <c r="W292" s="491"/>
      <c r="X292" s="491"/>
      <c r="Y292" s="492"/>
      <c r="Z292" s="497"/>
      <c r="AA292" s="498"/>
      <c r="AB292" s="499"/>
      <c r="AC292" s="178" t="s">
        <v>0</v>
      </c>
      <c r="AD292" s="114" t="s">
        <v>0</v>
      </c>
      <c r="AE292" s="114"/>
    </row>
    <row r="293" spans="1:31" s="45" customFormat="1" ht="4.9000000000000004" customHeight="1" thickTop="1" thickBot="1" x14ac:dyDescent="0.3">
      <c r="A293" s="29"/>
      <c r="B293" s="30"/>
      <c r="C293" s="31"/>
      <c r="D293" s="32"/>
      <c r="E293" s="33"/>
      <c r="F293" s="33"/>
      <c r="G293" s="34"/>
      <c r="H293" s="33"/>
      <c r="I293" s="35"/>
      <c r="J293" s="35"/>
      <c r="K293" s="36"/>
      <c r="L293" s="96"/>
      <c r="M293" s="37"/>
      <c r="N293" s="37"/>
      <c r="O293" s="37"/>
      <c r="P293" s="38"/>
      <c r="Q293" s="207"/>
      <c r="R293" s="193"/>
      <c r="S293" s="194"/>
      <c r="T293" s="195"/>
      <c r="U293" s="196"/>
      <c r="V293" s="197"/>
      <c r="W293" s="198"/>
      <c r="X293" s="198"/>
      <c r="Y293" s="199"/>
      <c r="Z293" s="117"/>
      <c r="AA293" s="39"/>
      <c r="AB293" s="118"/>
      <c r="AC293" s="178" t="s">
        <v>0</v>
      </c>
      <c r="AD293" s="114" t="s">
        <v>0</v>
      </c>
      <c r="AE293" s="114"/>
    </row>
    <row r="294" spans="1:31" s="16" customFormat="1" ht="9" customHeight="1" thickTop="1" thickBot="1" x14ac:dyDescent="0.3">
      <c r="A294" s="140" t="s">
        <v>351</v>
      </c>
      <c r="B294" s="141" t="s">
        <v>7</v>
      </c>
      <c r="C294" s="141"/>
      <c r="D294" s="141" t="s">
        <v>8</v>
      </c>
      <c r="E294" s="141" t="s">
        <v>9</v>
      </c>
      <c r="F294" s="141" t="s">
        <v>10</v>
      </c>
      <c r="G294" s="142" t="s">
        <v>11</v>
      </c>
      <c r="H294" s="142" t="s">
        <v>12</v>
      </c>
      <c r="I294" s="142" t="s">
        <v>16</v>
      </c>
      <c r="J294" s="143" t="s">
        <v>13</v>
      </c>
      <c r="K294" s="143" t="s">
        <v>14</v>
      </c>
      <c r="L294" s="144" t="s">
        <v>355</v>
      </c>
      <c r="M294" s="145" t="s">
        <v>19</v>
      </c>
      <c r="N294" s="145" t="s">
        <v>312</v>
      </c>
      <c r="O294" s="145" t="s">
        <v>313</v>
      </c>
      <c r="P294" s="216" t="s">
        <v>529</v>
      </c>
      <c r="Q294" s="211"/>
      <c r="R294" s="155"/>
      <c r="S294" s="155"/>
      <c r="T294" s="155"/>
      <c r="U294" s="156"/>
      <c r="V294" s="146"/>
      <c r="W294" s="146"/>
      <c r="X294" s="146"/>
      <c r="Y294" s="147"/>
      <c r="Z294" s="179" t="s">
        <v>536</v>
      </c>
      <c r="AA294" s="146" t="s">
        <v>537</v>
      </c>
      <c r="AB294" s="147" t="s">
        <v>538</v>
      </c>
      <c r="AC294" s="178" t="s">
        <v>0</v>
      </c>
      <c r="AD294" s="114" t="s">
        <v>0</v>
      </c>
      <c r="AE294" s="114"/>
    </row>
    <row r="295" spans="1:31" s="15" customFormat="1" ht="15" customHeight="1" thickTop="1" thickBot="1" x14ac:dyDescent="0.25">
      <c r="A295" s="205" t="s">
        <v>549</v>
      </c>
      <c r="B295" s="253" t="s">
        <v>145</v>
      </c>
      <c r="C295" s="264" t="s">
        <v>0</v>
      </c>
      <c r="D295" s="152" t="s">
        <v>532</v>
      </c>
      <c r="E295" s="160" t="s">
        <v>359</v>
      </c>
      <c r="F295" s="160" t="s">
        <v>360</v>
      </c>
      <c r="G295" s="262" t="s">
        <v>0</v>
      </c>
      <c r="H295" s="232" t="s">
        <v>0</v>
      </c>
      <c r="I295" s="234">
        <v>6.3</v>
      </c>
      <c r="J295" s="234">
        <v>1.02</v>
      </c>
      <c r="K295" s="260">
        <f>IF(I295=" "," ",(I295+$H$6-J295))</f>
        <v>6.08</v>
      </c>
      <c r="L295" s="271" t="s">
        <v>306</v>
      </c>
      <c r="M295" s="222">
        <v>2016</v>
      </c>
      <c r="N295" s="241" t="str">
        <f>IF(Z295=1,"VERIFIED",IF(AA295=1,"CHECKED",IF(R295=1,"CHECK",IF(T295=1,"VERIFY",IF(U295=1,"NEED APP","NOT SCHED")))))</f>
        <v>NOT SCHED</v>
      </c>
      <c r="O295" s="90" t="s">
        <v>314</v>
      </c>
      <c r="P295" s="243" t="s">
        <v>319</v>
      </c>
      <c r="Q295" s="208">
        <f>IF(A296=" "," ",1)</f>
        <v>1</v>
      </c>
      <c r="R295" s="112" t="s">
        <v>0</v>
      </c>
      <c r="S295" s="51">
        <v>1</v>
      </c>
      <c r="T295" s="95" t="s">
        <v>0</v>
      </c>
      <c r="U295" s="200" t="s">
        <v>0</v>
      </c>
      <c r="V295" s="201" t="s">
        <v>0</v>
      </c>
      <c r="W295" s="202" t="s">
        <v>0</v>
      </c>
      <c r="X295" s="203" t="s">
        <v>0</v>
      </c>
      <c r="Y295" s="204" t="s">
        <v>0</v>
      </c>
      <c r="Z295" s="115" t="s">
        <v>0</v>
      </c>
      <c r="AA295" s="112" t="s">
        <v>0</v>
      </c>
      <c r="AB295" s="116" t="s">
        <v>0</v>
      </c>
      <c r="AC295" s="178" t="s">
        <v>0</v>
      </c>
      <c r="AD295" s="114" t="s">
        <v>0</v>
      </c>
      <c r="AE295" s="114"/>
    </row>
    <row r="296" spans="1:31" s="15" customFormat="1" ht="15" customHeight="1" thickTop="1" thickBot="1" x14ac:dyDescent="0.25">
      <c r="A296" s="217" t="s">
        <v>143</v>
      </c>
      <c r="B296" s="254"/>
      <c r="C296" s="264"/>
      <c r="D296" s="152" t="s">
        <v>316</v>
      </c>
      <c r="E296" s="161" t="s">
        <v>359</v>
      </c>
      <c r="F296" s="161" t="s">
        <v>360</v>
      </c>
      <c r="G296" s="263"/>
      <c r="H296" s="233"/>
      <c r="I296" s="235"/>
      <c r="J296" s="277"/>
      <c r="K296" s="261"/>
      <c r="L296" s="272"/>
      <c r="M296" s="223">
        <v>42783</v>
      </c>
      <c r="N296" s="242"/>
      <c r="O296" s="91" t="s">
        <v>315</v>
      </c>
      <c r="P296" s="244"/>
      <c r="Q296" s="484" t="s">
        <v>597</v>
      </c>
      <c r="R296" s="485"/>
      <c r="S296" s="485"/>
      <c r="T296" s="485"/>
      <c r="U296" s="485"/>
      <c r="V296" s="485"/>
      <c r="W296" s="485"/>
      <c r="X296" s="485"/>
      <c r="Y296" s="486"/>
      <c r="Z296" s="493" t="s">
        <v>598</v>
      </c>
      <c r="AA296" s="494"/>
      <c r="AB296" s="495"/>
      <c r="AC296" s="178" t="s">
        <v>0</v>
      </c>
      <c r="AD296" s="114" t="s">
        <v>0</v>
      </c>
      <c r="AE296" s="114"/>
    </row>
    <row r="297" spans="1:31" s="17" customFormat="1" ht="9" customHeight="1" thickTop="1" thickBot="1" x14ac:dyDescent="0.3">
      <c r="A297" s="218" t="s">
        <v>144</v>
      </c>
      <c r="B297" s="254"/>
      <c r="C297" s="264"/>
      <c r="D297" s="151" t="s">
        <v>531</v>
      </c>
      <c r="E297" s="129" t="s">
        <v>414</v>
      </c>
      <c r="F297" s="129" t="s">
        <v>420</v>
      </c>
      <c r="G297" s="153" t="s">
        <v>15</v>
      </c>
      <c r="H297" s="154" t="s">
        <v>534</v>
      </c>
      <c r="I297" s="154" t="s">
        <v>18</v>
      </c>
      <c r="J297" s="154" t="s">
        <v>17</v>
      </c>
      <c r="K297" s="154" t="s">
        <v>4</v>
      </c>
      <c r="L297" s="153" t="s">
        <v>535</v>
      </c>
      <c r="M297" s="475" t="s">
        <v>593</v>
      </c>
      <c r="N297" s="476"/>
      <c r="O297" s="476"/>
      <c r="P297" s="477"/>
      <c r="Q297" s="487"/>
      <c r="R297" s="488"/>
      <c r="S297" s="488"/>
      <c r="T297" s="488"/>
      <c r="U297" s="488"/>
      <c r="V297" s="488"/>
      <c r="W297" s="488"/>
      <c r="X297" s="488"/>
      <c r="Y297" s="489"/>
      <c r="Z297" s="496"/>
      <c r="AA297" s="494"/>
      <c r="AB297" s="495"/>
      <c r="AC297" s="178" t="s">
        <v>0</v>
      </c>
      <c r="AD297" s="114" t="s">
        <v>0</v>
      </c>
      <c r="AE297" s="114"/>
    </row>
    <row r="298" spans="1:31" s="15" customFormat="1" ht="15" customHeight="1" thickBot="1" x14ac:dyDescent="0.3">
      <c r="A298" s="18">
        <f>A291+1</f>
        <v>42</v>
      </c>
      <c r="B298" s="254"/>
      <c r="C298" s="264"/>
      <c r="D298" s="152" t="s">
        <v>533</v>
      </c>
      <c r="E298" s="281" t="s">
        <v>21</v>
      </c>
      <c r="F298" s="282"/>
      <c r="G298" s="256" t="s">
        <v>0</v>
      </c>
      <c r="H298" s="236" t="s">
        <v>0</v>
      </c>
      <c r="I298" s="232" t="s">
        <v>0</v>
      </c>
      <c r="J298" s="274" t="s">
        <v>305</v>
      </c>
      <c r="K298" s="230" t="str">
        <f>IF(S295=1,"Photo Needed",IF(S295=2,"24/7",IF(S295=3,"Has Photo","")))</f>
        <v>Photo Needed</v>
      </c>
      <c r="L298" s="269" t="s">
        <v>398</v>
      </c>
      <c r="M298" s="478"/>
      <c r="N298" s="479"/>
      <c r="O298" s="479"/>
      <c r="P298" s="480"/>
      <c r="Q298" s="487"/>
      <c r="R298" s="488"/>
      <c r="S298" s="488"/>
      <c r="T298" s="488"/>
      <c r="U298" s="488"/>
      <c r="V298" s="488"/>
      <c r="W298" s="488"/>
      <c r="X298" s="488"/>
      <c r="Y298" s="489"/>
      <c r="Z298" s="496"/>
      <c r="AA298" s="494"/>
      <c r="AB298" s="495"/>
      <c r="AC298" s="178" t="s">
        <v>0</v>
      </c>
      <c r="AD298" s="114" t="s">
        <v>0</v>
      </c>
      <c r="AE298" s="114"/>
    </row>
    <row r="299" spans="1:31" s="15" customFormat="1" ht="15" customHeight="1" thickTop="1" thickBot="1" x14ac:dyDescent="0.3">
      <c r="A299" s="219" t="str">
        <f>IF(Z295=1,"VERIFIED",IF(AA295=1,"CHECKED",IF(R295=1,"CHECK",IF(T295=1,"VERIFY",IF(U295=1,"NEED APP","NOT SCHED")))))</f>
        <v>NOT SCHED</v>
      </c>
      <c r="B299" s="255"/>
      <c r="C299" s="265"/>
      <c r="D299" s="152" t="s">
        <v>317</v>
      </c>
      <c r="E299" s="133" t="s">
        <v>0</v>
      </c>
      <c r="F299" s="133" t="s">
        <v>0</v>
      </c>
      <c r="G299" s="257"/>
      <c r="H299" s="237"/>
      <c r="I299" s="273"/>
      <c r="J299" s="275"/>
      <c r="K299" s="231"/>
      <c r="L299" s="270"/>
      <c r="M299" s="481"/>
      <c r="N299" s="482"/>
      <c r="O299" s="482"/>
      <c r="P299" s="483"/>
      <c r="Q299" s="490"/>
      <c r="R299" s="491"/>
      <c r="S299" s="491"/>
      <c r="T299" s="491"/>
      <c r="U299" s="491"/>
      <c r="V299" s="491"/>
      <c r="W299" s="491"/>
      <c r="X299" s="491"/>
      <c r="Y299" s="492"/>
      <c r="Z299" s="497"/>
      <c r="AA299" s="498"/>
      <c r="AB299" s="499"/>
      <c r="AC299" s="178" t="s">
        <v>0</v>
      </c>
      <c r="AD299" s="114" t="s">
        <v>0</v>
      </c>
      <c r="AE299" s="114"/>
    </row>
    <row r="300" spans="1:31" s="15" customFormat="1" ht="61.5" customHeight="1" thickTop="1" thickBot="1" x14ac:dyDescent="0.3">
      <c r="A300" s="247" t="s">
        <v>560</v>
      </c>
      <c r="B300" s="248"/>
      <c r="C300" s="248"/>
      <c r="D300" s="248"/>
      <c r="E300" s="248"/>
      <c r="F300" s="248"/>
      <c r="G300" s="248"/>
      <c r="H300" s="248"/>
      <c r="I300" s="248"/>
      <c r="J300" s="248"/>
      <c r="K300" s="248"/>
      <c r="L300" s="248"/>
      <c r="M300" s="248"/>
      <c r="N300" s="248"/>
      <c r="O300" s="248"/>
      <c r="P300" s="249"/>
      <c r="Q300" s="250" t="str">
        <f>$L$2</f>
        <v>BE-2 Cotuit Bay/ Seapuit River</v>
      </c>
      <c r="R300" s="251"/>
      <c r="S300" s="251"/>
      <c r="T300" s="251"/>
      <c r="U300" s="251"/>
      <c r="V300" s="251"/>
      <c r="W300" s="251"/>
      <c r="X300" s="251"/>
      <c r="Y300" s="252"/>
      <c r="Z300" s="119"/>
      <c r="AA300" s="127"/>
      <c r="AB300" s="128"/>
      <c r="AC300" s="178" t="s">
        <v>0</v>
      </c>
      <c r="AD300" s="114" t="s">
        <v>0</v>
      </c>
      <c r="AE300" s="114"/>
    </row>
    <row r="301" spans="1:31" s="16" customFormat="1" ht="9" customHeight="1" thickTop="1" thickBot="1" x14ac:dyDescent="0.3">
      <c r="A301" s="140" t="s">
        <v>351</v>
      </c>
      <c r="B301" s="141" t="s">
        <v>7</v>
      </c>
      <c r="C301" s="141"/>
      <c r="D301" s="141" t="s">
        <v>8</v>
      </c>
      <c r="E301" s="141" t="s">
        <v>9</v>
      </c>
      <c r="F301" s="141" t="s">
        <v>10</v>
      </c>
      <c r="G301" s="142" t="s">
        <v>11</v>
      </c>
      <c r="H301" s="142" t="s">
        <v>12</v>
      </c>
      <c r="I301" s="142" t="s">
        <v>16</v>
      </c>
      <c r="J301" s="143" t="s">
        <v>13</v>
      </c>
      <c r="K301" s="143" t="s">
        <v>14</v>
      </c>
      <c r="L301" s="144" t="s">
        <v>355</v>
      </c>
      <c r="M301" s="145" t="s">
        <v>19</v>
      </c>
      <c r="N301" s="145" t="s">
        <v>312</v>
      </c>
      <c r="O301" s="145" t="s">
        <v>313</v>
      </c>
      <c r="P301" s="216" t="s">
        <v>529</v>
      </c>
      <c r="Q301" s="211"/>
      <c r="R301" s="155"/>
      <c r="S301" s="155"/>
      <c r="T301" s="155"/>
      <c r="U301" s="156"/>
      <c r="V301" s="146"/>
      <c r="W301" s="146"/>
      <c r="X301" s="146"/>
      <c r="Y301" s="147"/>
      <c r="Z301" s="179" t="s">
        <v>536</v>
      </c>
      <c r="AA301" s="146" t="s">
        <v>537</v>
      </c>
      <c r="AB301" s="147" t="s">
        <v>538</v>
      </c>
      <c r="AC301" s="178" t="s">
        <v>0</v>
      </c>
      <c r="AD301" s="114" t="s">
        <v>0</v>
      </c>
      <c r="AE301" s="114"/>
    </row>
    <row r="302" spans="1:31" s="15" customFormat="1" ht="15" customHeight="1" thickTop="1" thickBot="1" x14ac:dyDescent="0.25">
      <c r="A302" s="205" t="s">
        <v>549</v>
      </c>
      <c r="B302" s="253" t="s">
        <v>150</v>
      </c>
      <c r="C302" s="264" t="s">
        <v>0</v>
      </c>
      <c r="D302" s="152" t="s">
        <v>532</v>
      </c>
      <c r="E302" s="160" t="s">
        <v>545</v>
      </c>
      <c r="F302" s="160" t="s">
        <v>361</v>
      </c>
      <c r="G302" s="262" t="s">
        <v>0</v>
      </c>
      <c r="H302" s="232" t="s">
        <v>0</v>
      </c>
      <c r="I302" s="234">
        <v>9</v>
      </c>
      <c r="J302" s="234">
        <v>1.1200000000000001</v>
      </c>
      <c r="K302" s="260">
        <f>IF(I302=" "," ",(I302+$H$6-J302))</f>
        <v>8.68</v>
      </c>
      <c r="L302" s="271" t="s">
        <v>306</v>
      </c>
      <c r="M302" s="222">
        <v>2016</v>
      </c>
      <c r="N302" s="241" t="str">
        <f>IF(Z302=1,"VERIFIED",IF(AA302=1,"CHECKED",IF(R302=1,"CHECK",IF(T302=1,"VERIFY",IF(U302=1,"NEED APP","NOT SCHED")))))</f>
        <v>NOT SCHED</v>
      </c>
      <c r="O302" s="90" t="s">
        <v>314</v>
      </c>
      <c r="P302" s="243" t="s">
        <v>318</v>
      </c>
      <c r="Q302" s="208">
        <f>IF(A303=" "," ",1)</f>
        <v>1</v>
      </c>
      <c r="R302" s="112" t="s">
        <v>0</v>
      </c>
      <c r="S302" s="51">
        <v>1</v>
      </c>
      <c r="T302" s="95" t="s">
        <v>0</v>
      </c>
      <c r="U302" s="200" t="s">
        <v>0</v>
      </c>
      <c r="V302" s="201" t="s">
        <v>0</v>
      </c>
      <c r="W302" s="202" t="s">
        <v>0</v>
      </c>
      <c r="X302" s="203" t="s">
        <v>0</v>
      </c>
      <c r="Y302" s="204" t="s">
        <v>0</v>
      </c>
      <c r="Z302" s="115" t="s">
        <v>0</v>
      </c>
      <c r="AA302" s="112" t="s">
        <v>0</v>
      </c>
      <c r="AB302" s="116" t="s">
        <v>0</v>
      </c>
      <c r="AC302" s="178" t="s">
        <v>0</v>
      </c>
      <c r="AD302" s="114" t="s">
        <v>0</v>
      </c>
      <c r="AE302" s="114"/>
    </row>
    <row r="303" spans="1:31" s="15" customFormat="1" ht="15" customHeight="1" thickTop="1" thickBot="1" x14ac:dyDescent="0.25">
      <c r="A303" s="217" t="s">
        <v>148</v>
      </c>
      <c r="B303" s="254"/>
      <c r="C303" s="264"/>
      <c r="D303" s="152" t="s">
        <v>316</v>
      </c>
      <c r="E303" s="161" t="s">
        <v>545</v>
      </c>
      <c r="F303" s="161" t="s">
        <v>361</v>
      </c>
      <c r="G303" s="263"/>
      <c r="H303" s="233"/>
      <c r="I303" s="235"/>
      <c r="J303" s="277"/>
      <c r="K303" s="261"/>
      <c r="L303" s="272"/>
      <c r="M303" s="223">
        <v>42783</v>
      </c>
      <c r="N303" s="242"/>
      <c r="O303" s="91" t="s">
        <v>315</v>
      </c>
      <c r="P303" s="244"/>
      <c r="Q303" s="484" t="s">
        <v>597</v>
      </c>
      <c r="R303" s="485"/>
      <c r="S303" s="485"/>
      <c r="T303" s="485"/>
      <c r="U303" s="485"/>
      <c r="V303" s="485"/>
      <c r="W303" s="485"/>
      <c r="X303" s="485"/>
      <c r="Y303" s="486"/>
      <c r="Z303" s="493" t="s">
        <v>598</v>
      </c>
      <c r="AA303" s="494"/>
      <c r="AB303" s="495"/>
      <c r="AC303" s="178" t="s">
        <v>0</v>
      </c>
      <c r="AD303" s="114" t="s">
        <v>0</v>
      </c>
      <c r="AE303" s="114"/>
    </row>
    <row r="304" spans="1:31" s="17" customFormat="1" ht="9" customHeight="1" thickTop="1" thickBot="1" x14ac:dyDescent="0.3">
      <c r="A304" s="218" t="s">
        <v>149</v>
      </c>
      <c r="B304" s="254"/>
      <c r="C304" s="264"/>
      <c r="D304" s="151" t="s">
        <v>531</v>
      </c>
      <c r="E304" s="129" t="s">
        <v>418</v>
      </c>
      <c r="F304" s="129" t="s">
        <v>419</v>
      </c>
      <c r="G304" s="153" t="s">
        <v>15</v>
      </c>
      <c r="H304" s="154" t="s">
        <v>534</v>
      </c>
      <c r="I304" s="154" t="s">
        <v>18</v>
      </c>
      <c r="J304" s="154" t="s">
        <v>17</v>
      </c>
      <c r="K304" s="154" t="s">
        <v>4</v>
      </c>
      <c r="L304" s="153" t="s">
        <v>535</v>
      </c>
      <c r="M304" s="475" t="s">
        <v>594</v>
      </c>
      <c r="N304" s="476"/>
      <c r="O304" s="476"/>
      <c r="P304" s="477"/>
      <c r="Q304" s="487"/>
      <c r="R304" s="488"/>
      <c r="S304" s="488"/>
      <c r="T304" s="488"/>
      <c r="U304" s="488"/>
      <c r="V304" s="488"/>
      <c r="W304" s="488"/>
      <c r="X304" s="488"/>
      <c r="Y304" s="489"/>
      <c r="Z304" s="496"/>
      <c r="AA304" s="494"/>
      <c r="AB304" s="495"/>
      <c r="AC304" s="178" t="s">
        <v>0</v>
      </c>
      <c r="AD304" s="114" t="s">
        <v>0</v>
      </c>
      <c r="AE304" s="114"/>
    </row>
    <row r="305" spans="1:31" s="15" customFormat="1" ht="15" customHeight="1" thickBot="1" x14ac:dyDescent="0.3">
      <c r="A305" s="18">
        <f>A298+1</f>
        <v>43</v>
      </c>
      <c r="B305" s="254"/>
      <c r="C305" s="264"/>
      <c r="D305" s="152" t="s">
        <v>533</v>
      </c>
      <c r="E305" s="281" t="s">
        <v>21</v>
      </c>
      <c r="F305" s="282"/>
      <c r="G305" s="256" t="s">
        <v>0</v>
      </c>
      <c r="H305" s="236" t="s">
        <v>0</v>
      </c>
      <c r="I305" s="232" t="s">
        <v>0</v>
      </c>
      <c r="J305" s="274" t="s">
        <v>305</v>
      </c>
      <c r="K305" s="230" t="str">
        <f>IF(S302=1,"Photo Needed",IF(S302=2,"24/7",IF(S302=3,"Has Photo","")))</f>
        <v>Photo Needed</v>
      </c>
      <c r="L305" s="269" t="s">
        <v>398</v>
      </c>
      <c r="M305" s="478"/>
      <c r="N305" s="479"/>
      <c r="O305" s="479"/>
      <c r="P305" s="480"/>
      <c r="Q305" s="487"/>
      <c r="R305" s="488"/>
      <c r="S305" s="488"/>
      <c r="T305" s="488"/>
      <c r="U305" s="488"/>
      <c r="V305" s="488"/>
      <c r="W305" s="488"/>
      <c r="X305" s="488"/>
      <c r="Y305" s="489"/>
      <c r="Z305" s="496"/>
      <c r="AA305" s="494"/>
      <c r="AB305" s="495"/>
      <c r="AC305" s="178" t="s">
        <v>0</v>
      </c>
      <c r="AD305" s="114" t="s">
        <v>0</v>
      </c>
      <c r="AE305" s="114"/>
    </row>
    <row r="306" spans="1:31" s="15" customFormat="1" ht="15" customHeight="1" thickTop="1" thickBot="1" x14ac:dyDescent="0.3">
      <c r="A306" s="219" t="str">
        <f>IF(Z302=1,"VERIFIED",IF(AA302=1,"CHECKED",IF(R302=1,"CHECK",IF(T302=1,"VERIFY",IF(U302=1,"NEED APP","NOT SCHED")))))</f>
        <v>NOT SCHED</v>
      </c>
      <c r="B306" s="255"/>
      <c r="C306" s="265"/>
      <c r="D306" s="152" t="s">
        <v>317</v>
      </c>
      <c r="E306" s="89" t="s">
        <v>0</v>
      </c>
      <c r="F306" s="89" t="s">
        <v>0</v>
      </c>
      <c r="G306" s="257"/>
      <c r="H306" s="237"/>
      <c r="I306" s="273"/>
      <c r="J306" s="275"/>
      <c r="K306" s="231"/>
      <c r="L306" s="270"/>
      <c r="M306" s="481"/>
      <c r="N306" s="482"/>
      <c r="O306" s="482"/>
      <c r="P306" s="483"/>
      <c r="Q306" s="490"/>
      <c r="R306" s="491"/>
      <c r="S306" s="491"/>
      <c r="T306" s="491"/>
      <c r="U306" s="491"/>
      <c r="V306" s="491"/>
      <c r="W306" s="491"/>
      <c r="X306" s="491"/>
      <c r="Y306" s="492"/>
      <c r="Z306" s="497"/>
      <c r="AA306" s="498"/>
      <c r="AB306" s="499"/>
      <c r="AC306" s="178" t="s">
        <v>0</v>
      </c>
      <c r="AD306" s="114" t="s">
        <v>0</v>
      </c>
      <c r="AE306" s="114"/>
    </row>
    <row r="307" spans="1:31" s="45" customFormat="1" ht="4.9000000000000004" customHeight="1" thickTop="1" thickBot="1" x14ac:dyDescent="0.3">
      <c r="A307" s="29"/>
      <c r="B307" s="30"/>
      <c r="C307" s="31"/>
      <c r="D307" s="32"/>
      <c r="E307" s="33"/>
      <c r="F307" s="33"/>
      <c r="G307" s="34"/>
      <c r="H307" s="33"/>
      <c r="I307" s="35"/>
      <c r="J307" s="35"/>
      <c r="K307" s="36"/>
      <c r="L307" s="96"/>
      <c r="M307" s="37"/>
      <c r="N307" s="37"/>
      <c r="O307" s="37"/>
      <c r="P307" s="38"/>
      <c r="Q307" s="207"/>
      <c r="R307" s="193"/>
      <c r="S307" s="194"/>
      <c r="T307" s="195"/>
      <c r="U307" s="196"/>
      <c r="V307" s="197"/>
      <c r="W307" s="198"/>
      <c r="X307" s="198"/>
      <c r="Y307" s="199"/>
      <c r="Z307" s="117"/>
      <c r="AA307" s="39"/>
      <c r="AB307" s="118"/>
      <c r="AC307" s="178" t="s">
        <v>0</v>
      </c>
      <c r="AD307" s="114" t="s">
        <v>0</v>
      </c>
      <c r="AE307" s="114"/>
    </row>
    <row r="308" spans="1:31" s="16" customFormat="1" ht="9" customHeight="1" thickTop="1" thickBot="1" x14ac:dyDescent="0.3">
      <c r="A308" s="140" t="s">
        <v>351</v>
      </c>
      <c r="B308" s="141" t="s">
        <v>7</v>
      </c>
      <c r="C308" s="141"/>
      <c r="D308" s="141" t="s">
        <v>8</v>
      </c>
      <c r="E308" s="141" t="s">
        <v>9</v>
      </c>
      <c r="F308" s="141" t="s">
        <v>10</v>
      </c>
      <c r="G308" s="142" t="s">
        <v>11</v>
      </c>
      <c r="H308" s="142" t="s">
        <v>12</v>
      </c>
      <c r="I308" s="142" t="s">
        <v>16</v>
      </c>
      <c r="J308" s="143" t="s">
        <v>13</v>
      </c>
      <c r="K308" s="143" t="s">
        <v>14</v>
      </c>
      <c r="L308" s="144" t="s">
        <v>355</v>
      </c>
      <c r="M308" s="145" t="s">
        <v>19</v>
      </c>
      <c r="N308" s="145" t="s">
        <v>312</v>
      </c>
      <c r="O308" s="145" t="s">
        <v>313</v>
      </c>
      <c r="P308" s="216" t="s">
        <v>529</v>
      </c>
      <c r="Q308" s="211"/>
      <c r="R308" s="155"/>
      <c r="S308" s="155"/>
      <c r="T308" s="155"/>
      <c r="U308" s="156"/>
      <c r="V308" s="146"/>
      <c r="W308" s="146"/>
      <c r="X308" s="146"/>
      <c r="Y308" s="147"/>
      <c r="Z308" s="179" t="s">
        <v>536</v>
      </c>
      <c r="AA308" s="146" t="s">
        <v>537</v>
      </c>
      <c r="AB308" s="147" t="s">
        <v>538</v>
      </c>
      <c r="AC308" s="178" t="s">
        <v>0</v>
      </c>
      <c r="AD308" s="114" t="s">
        <v>0</v>
      </c>
      <c r="AE308" s="114"/>
    </row>
    <row r="309" spans="1:31" s="15" customFormat="1" ht="15" customHeight="1" thickTop="1" thickBot="1" x14ac:dyDescent="0.25">
      <c r="A309" s="26" t="s">
        <v>2</v>
      </c>
      <c r="B309" s="253" t="s">
        <v>155</v>
      </c>
      <c r="C309" s="264" t="s">
        <v>0</v>
      </c>
      <c r="D309" s="152" t="s">
        <v>532</v>
      </c>
      <c r="E309" s="160" t="s">
        <v>342</v>
      </c>
      <c r="F309" s="160" t="s">
        <v>343</v>
      </c>
      <c r="G309" s="262" t="s">
        <v>0</v>
      </c>
      <c r="H309" s="232" t="s">
        <v>0</v>
      </c>
      <c r="I309" s="377">
        <v>7.2</v>
      </c>
      <c r="J309" s="377">
        <v>1.1200000000000001</v>
      </c>
      <c r="K309" s="260">
        <f>IF(I309=" "," ",(I309+$H$6-J309))</f>
        <v>6.88</v>
      </c>
      <c r="L309" s="271" t="s">
        <v>306</v>
      </c>
      <c r="M309" s="222">
        <v>2016</v>
      </c>
      <c r="N309" s="241" t="str">
        <f>IF(Z309=1,"VERIFIED",IF(AA309=1,"CHECKED",IF(R309=1,"CHECK",IF(T309=1,"VERIFY",IF(U309=1,"NEED APP","NOT SCHED")))))</f>
        <v>NOT SCHED</v>
      </c>
      <c r="O309" s="90" t="s">
        <v>314</v>
      </c>
      <c r="P309" s="243" t="s">
        <v>319</v>
      </c>
      <c r="Q309" s="208">
        <f>IF(A310=" "," ",1)</f>
        <v>1</v>
      </c>
      <c r="R309" s="112" t="s">
        <v>0</v>
      </c>
      <c r="S309" s="51">
        <v>1</v>
      </c>
      <c r="T309" s="95" t="s">
        <v>0</v>
      </c>
      <c r="U309" s="200" t="s">
        <v>0</v>
      </c>
      <c r="V309" s="201" t="s">
        <v>0</v>
      </c>
      <c r="W309" s="202" t="s">
        <v>0</v>
      </c>
      <c r="X309" s="203" t="s">
        <v>0</v>
      </c>
      <c r="Y309" s="204" t="s">
        <v>0</v>
      </c>
      <c r="Z309" s="115" t="s">
        <v>0</v>
      </c>
      <c r="AA309" s="112" t="s">
        <v>0</v>
      </c>
      <c r="AB309" s="116" t="s">
        <v>0</v>
      </c>
      <c r="AC309" s="178" t="s">
        <v>0</v>
      </c>
      <c r="AD309" s="114" t="s">
        <v>0</v>
      </c>
      <c r="AE309" s="114"/>
    </row>
    <row r="310" spans="1:31" s="15" customFormat="1" ht="15" customHeight="1" thickTop="1" thickBot="1" x14ac:dyDescent="0.25">
      <c r="A310" s="217" t="s">
        <v>153</v>
      </c>
      <c r="B310" s="254"/>
      <c r="C310" s="264"/>
      <c r="D310" s="152" t="s">
        <v>316</v>
      </c>
      <c r="E310" s="161" t="s">
        <v>342</v>
      </c>
      <c r="F310" s="161" t="s">
        <v>343</v>
      </c>
      <c r="G310" s="263"/>
      <c r="H310" s="233"/>
      <c r="I310" s="378"/>
      <c r="J310" s="379"/>
      <c r="K310" s="261"/>
      <c r="L310" s="272"/>
      <c r="M310" s="223">
        <v>42783</v>
      </c>
      <c r="N310" s="242"/>
      <c r="O310" s="91" t="s">
        <v>315</v>
      </c>
      <c r="P310" s="244"/>
      <c r="Q310" s="484" t="s">
        <v>597</v>
      </c>
      <c r="R310" s="485"/>
      <c r="S310" s="485"/>
      <c r="T310" s="485"/>
      <c r="U310" s="485"/>
      <c r="V310" s="485"/>
      <c r="W310" s="485"/>
      <c r="X310" s="485"/>
      <c r="Y310" s="486"/>
      <c r="Z310" s="493" t="s">
        <v>598</v>
      </c>
      <c r="AA310" s="494"/>
      <c r="AB310" s="495"/>
      <c r="AC310" s="178" t="s">
        <v>0</v>
      </c>
      <c r="AD310" s="114" t="s">
        <v>0</v>
      </c>
      <c r="AE310" s="114"/>
    </row>
    <row r="311" spans="1:31" s="17" customFormat="1" ht="9" customHeight="1" thickTop="1" thickBot="1" x14ac:dyDescent="0.3">
      <c r="A311" s="218" t="s">
        <v>154</v>
      </c>
      <c r="B311" s="254"/>
      <c r="C311" s="264"/>
      <c r="D311" s="151" t="s">
        <v>531</v>
      </c>
      <c r="E311" s="129" t="s">
        <v>416</v>
      </c>
      <c r="F311" s="129" t="s">
        <v>417</v>
      </c>
      <c r="G311" s="153" t="s">
        <v>15</v>
      </c>
      <c r="H311" s="154" t="s">
        <v>534</v>
      </c>
      <c r="I311" s="154" t="s">
        <v>18</v>
      </c>
      <c r="J311" s="154" t="s">
        <v>17</v>
      </c>
      <c r="K311" s="154" t="s">
        <v>4</v>
      </c>
      <c r="L311" s="153" t="s">
        <v>535</v>
      </c>
      <c r="M311" s="475" t="s">
        <v>593</v>
      </c>
      <c r="N311" s="476"/>
      <c r="O311" s="476"/>
      <c r="P311" s="477"/>
      <c r="Q311" s="487"/>
      <c r="R311" s="488"/>
      <c r="S311" s="488"/>
      <c r="T311" s="488"/>
      <c r="U311" s="488"/>
      <c r="V311" s="488"/>
      <c r="W311" s="488"/>
      <c r="X311" s="488"/>
      <c r="Y311" s="489"/>
      <c r="Z311" s="496"/>
      <c r="AA311" s="494"/>
      <c r="AB311" s="495"/>
      <c r="AC311" s="178" t="s">
        <v>0</v>
      </c>
      <c r="AD311" s="114" t="s">
        <v>0</v>
      </c>
      <c r="AE311" s="114"/>
    </row>
    <row r="312" spans="1:31" s="15" customFormat="1" ht="15" customHeight="1" thickBot="1" x14ac:dyDescent="0.3">
      <c r="A312" s="18">
        <f>A305+1</f>
        <v>44</v>
      </c>
      <c r="B312" s="254"/>
      <c r="C312" s="264"/>
      <c r="D312" s="152" t="s">
        <v>533</v>
      </c>
      <c r="E312" s="288" t="s">
        <v>21</v>
      </c>
      <c r="F312" s="289"/>
      <c r="G312" s="256" t="s">
        <v>0</v>
      </c>
      <c r="H312" s="236" t="s">
        <v>0</v>
      </c>
      <c r="I312" s="232" t="s">
        <v>0</v>
      </c>
      <c r="J312" s="274" t="s">
        <v>305</v>
      </c>
      <c r="K312" s="230" t="str">
        <f>IF(S309=1,"Photo Needed",IF(S309=2,"24/7",IF(S309=3,"Has Photo","")))</f>
        <v>Photo Needed</v>
      </c>
      <c r="L312" s="269" t="s">
        <v>398</v>
      </c>
      <c r="M312" s="478"/>
      <c r="N312" s="479"/>
      <c r="O312" s="479"/>
      <c r="P312" s="480"/>
      <c r="Q312" s="487"/>
      <c r="R312" s="488"/>
      <c r="S312" s="488"/>
      <c r="T312" s="488"/>
      <c r="U312" s="488"/>
      <c r="V312" s="488"/>
      <c r="W312" s="488"/>
      <c r="X312" s="488"/>
      <c r="Y312" s="489"/>
      <c r="Z312" s="496"/>
      <c r="AA312" s="494"/>
      <c r="AB312" s="495"/>
      <c r="AC312" s="178" t="s">
        <v>0</v>
      </c>
      <c r="AD312" s="114" t="s">
        <v>0</v>
      </c>
      <c r="AE312" s="114"/>
    </row>
    <row r="313" spans="1:31" s="15" customFormat="1" ht="15" customHeight="1" thickTop="1" thickBot="1" x14ac:dyDescent="0.3">
      <c r="A313" s="219" t="str">
        <f>IF(Z309=1,"VERIFIED",IF(AA309=1,"CHECKED",IF(R309=1,"CHECK",IF(T309=1,"VERIFY",IF(U309=1,"NEED APP","NOT SCHED")))))</f>
        <v>NOT SCHED</v>
      </c>
      <c r="B313" s="255"/>
      <c r="C313" s="265"/>
      <c r="D313" s="152" t="s">
        <v>317</v>
      </c>
      <c r="E313" s="133" t="s">
        <v>0</v>
      </c>
      <c r="F313" s="133" t="s">
        <v>0</v>
      </c>
      <c r="G313" s="257"/>
      <c r="H313" s="237"/>
      <c r="I313" s="273"/>
      <c r="J313" s="275"/>
      <c r="K313" s="231"/>
      <c r="L313" s="270"/>
      <c r="M313" s="481"/>
      <c r="N313" s="482"/>
      <c r="O313" s="482"/>
      <c r="P313" s="483"/>
      <c r="Q313" s="490"/>
      <c r="R313" s="491"/>
      <c r="S313" s="491"/>
      <c r="T313" s="491"/>
      <c r="U313" s="491"/>
      <c r="V313" s="491"/>
      <c r="W313" s="491"/>
      <c r="X313" s="491"/>
      <c r="Y313" s="492"/>
      <c r="Z313" s="497"/>
      <c r="AA313" s="498"/>
      <c r="AB313" s="499"/>
      <c r="AC313" s="178" t="s">
        <v>0</v>
      </c>
      <c r="AD313" s="114" t="s">
        <v>0</v>
      </c>
      <c r="AE313" s="114"/>
    </row>
    <row r="314" spans="1:31" s="45" customFormat="1" ht="4.9000000000000004" customHeight="1" thickTop="1" thickBot="1" x14ac:dyDescent="0.3">
      <c r="A314" s="29"/>
      <c r="B314" s="30"/>
      <c r="C314" s="31"/>
      <c r="D314" s="32"/>
      <c r="E314" s="33"/>
      <c r="F314" s="33"/>
      <c r="G314" s="34"/>
      <c r="H314" s="33"/>
      <c r="I314" s="35"/>
      <c r="J314" s="35"/>
      <c r="K314" s="36"/>
      <c r="L314" s="96"/>
      <c r="M314" s="37"/>
      <c r="N314" s="37"/>
      <c r="O314" s="37"/>
      <c r="P314" s="38"/>
      <c r="Q314" s="207"/>
      <c r="R314" s="193"/>
      <c r="S314" s="194"/>
      <c r="T314" s="195"/>
      <c r="U314" s="196"/>
      <c r="V314" s="197"/>
      <c r="W314" s="198"/>
      <c r="X314" s="198"/>
      <c r="Y314" s="199"/>
      <c r="Z314" s="117"/>
      <c r="AA314" s="39"/>
      <c r="AB314" s="118"/>
      <c r="AC314" s="178" t="s">
        <v>0</v>
      </c>
      <c r="AD314" s="114" t="s">
        <v>0</v>
      </c>
      <c r="AE314" s="114"/>
    </row>
    <row r="315" spans="1:31" s="16" customFormat="1" ht="9" customHeight="1" thickTop="1" thickBot="1" x14ac:dyDescent="0.3">
      <c r="A315" s="140" t="s">
        <v>351</v>
      </c>
      <c r="B315" s="141" t="s">
        <v>7</v>
      </c>
      <c r="C315" s="141"/>
      <c r="D315" s="141" t="s">
        <v>8</v>
      </c>
      <c r="E315" s="141" t="s">
        <v>9</v>
      </c>
      <c r="F315" s="141" t="s">
        <v>10</v>
      </c>
      <c r="G315" s="142" t="s">
        <v>11</v>
      </c>
      <c r="H315" s="142" t="s">
        <v>12</v>
      </c>
      <c r="I315" s="142" t="s">
        <v>16</v>
      </c>
      <c r="J315" s="143" t="s">
        <v>13</v>
      </c>
      <c r="K315" s="143" t="s">
        <v>14</v>
      </c>
      <c r="L315" s="144" t="s">
        <v>355</v>
      </c>
      <c r="M315" s="145" t="s">
        <v>19</v>
      </c>
      <c r="N315" s="145" t="s">
        <v>312</v>
      </c>
      <c r="O315" s="145" t="s">
        <v>313</v>
      </c>
      <c r="P315" s="216" t="s">
        <v>529</v>
      </c>
      <c r="Q315" s="211"/>
      <c r="R315" s="155"/>
      <c r="S315" s="155"/>
      <c r="T315" s="155"/>
      <c r="U315" s="156"/>
      <c r="V315" s="146"/>
      <c r="W315" s="146"/>
      <c r="X315" s="146"/>
      <c r="Y315" s="147"/>
      <c r="Z315" s="179" t="s">
        <v>536</v>
      </c>
      <c r="AA315" s="146" t="s">
        <v>537</v>
      </c>
      <c r="AB315" s="147" t="s">
        <v>538</v>
      </c>
      <c r="AC315" s="178" t="s">
        <v>0</v>
      </c>
      <c r="AD315" s="114" t="s">
        <v>0</v>
      </c>
      <c r="AE315" s="114"/>
    </row>
    <row r="316" spans="1:31" s="15" customFormat="1" ht="15" customHeight="1" thickTop="1" thickBot="1" x14ac:dyDescent="0.25">
      <c r="A316" s="205" t="s">
        <v>549</v>
      </c>
      <c r="B316" s="253" t="s">
        <v>159</v>
      </c>
      <c r="C316" s="264" t="s">
        <v>0</v>
      </c>
      <c r="D316" s="152" t="s">
        <v>532</v>
      </c>
      <c r="E316" s="160" t="s">
        <v>344</v>
      </c>
      <c r="F316" s="160" t="s">
        <v>345</v>
      </c>
      <c r="G316" s="262" t="s">
        <v>0</v>
      </c>
      <c r="H316" s="232" t="s">
        <v>0</v>
      </c>
      <c r="I316" s="380">
        <v>7</v>
      </c>
      <c r="J316" s="380">
        <v>1.1200000000000001</v>
      </c>
      <c r="K316" s="260">
        <f>IF(I316=" "," ",(I316+$H$6-J316))</f>
        <v>6.68</v>
      </c>
      <c r="L316" s="271" t="s">
        <v>306</v>
      </c>
      <c r="M316" s="222">
        <v>2016</v>
      </c>
      <c r="N316" s="241" t="str">
        <f>IF(Z316=1,"VERIFIED",IF(AA316=1,"CHECKED",IF(R316=1,"CHECK",IF(T316=1,"VERIFY",IF(U316=1,"NEED APP","NOT SCHED")))))</f>
        <v>NOT SCHED</v>
      </c>
      <c r="O316" s="90" t="s">
        <v>314</v>
      </c>
      <c r="P316" s="243" t="s">
        <v>318</v>
      </c>
      <c r="Q316" s="208">
        <f>IF(A317=" "," ",1)</f>
        <v>1</v>
      </c>
      <c r="R316" s="112" t="s">
        <v>0</v>
      </c>
      <c r="S316" s="51">
        <v>1</v>
      </c>
      <c r="T316" s="95" t="s">
        <v>0</v>
      </c>
      <c r="U316" s="200" t="s">
        <v>0</v>
      </c>
      <c r="V316" s="201" t="s">
        <v>0</v>
      </c>
      <c r="W316" s="202" t="s">
        <v>0</v>
      </c>
      <c r="X316" s="203" t="s">
        <v>0</v>
      </c>
      <c r="Y316" s="204" t="s">
        <v>0</v>
      </c>
      <c r="Z316" s="115" t="s">
        <v>0</v>
      </c>
      <c r="AA316" s="112" t="s">
        <v>0</v>
      </c>
      <c r="AB316" s="116" t="s">
        <v>0</v>
      </c>
      <c r="AC316" s="178" t="s">
        <v>0</v>
      </c>
      <c r="AD316" s="114" t="s">
        <v>0</v>
      </c>
      <c r="AE316" s="114"/>
    </row>
    <row r="317" spans="1:31" s="15" customFormat="1" ht="15" customHeight="1" thickTop="1" thickBot="1" x14ac:dyDescent="0.25">
      <c r="A317" s="217" t="s">
        <v>157</v>
      </c>
      <c r="B317" s="254"/>
      <c r="C317" s="264"/>
      <c r="D317" s="152" t="s">
        <v>316</v>
      </c>
      <c r="E317" s="161" t="s">
        <v>344</v>
      </c>
      <c r="F317" s="161" t="s">
        <v>345</v>
      </c>
      <c r="G317" s="263"/>
      <c r="H317" s="233"/>
      <c r="I317" s="381"/>
      <c r="J317" s="382"/>
      <c r="K317" s="261"/>
      <c r="L317" s="272"/>
      <c r="M317" s="223">
        <v>42783</v>
      </c>
      <c r="N317" s="242"/>
      <c r="O317" s="91" t="s">
        <v>315</v>
      </c>
      <c r="P317" s="244"/>
      <c r="Q317" s="484" t="s">
        <v>597</v>
      </c>
      <c r="R317" s="485"/>
      <c r="S317" s="485"/>
      <c r="T317" s="485"/>
      <c r="U317" s="485"/>
      <c r="V317" s="485"/>
      <c r="W317" s="485"/>
      <c r="X317" s="485"/>
      <c r="Y317" s="486"/>
      <c r="Z317" s="493" t="s">
        <v>598</v>
      </c>
      <c r="AA317" s="494"/>
      <c r="AB317" s="495"/>
      <c r="AC317" s="178" t="s">
        <v>0</v>
      </c>
      <c r="AD317" s="114" t="s">
        <v>0</v>
      </c>
      <c r="AE317" s="114"/>
    </row>
    <row r="318" spans="1:31" s="17" customFormat="1" ht="9" customHeight="1" thickTop="1" thickBot="1" x14ac:dyDescent="0.3">
      <c r="A318" s="218" t="s">
        <v>158</v>
      </c>
      <c r="B318" s="254"/>
      <c r="C318" s="264"/>
      <c r="D318" s="151" t="s">
        <v>531</v>
      </c>
      <c r="E318" s="129" t="s">
        <v>414</v>
      </c>
      <c r="F318" s="129" t="s">
        <v>415</v>
      </c>
      <c r="G318" s="153" t="s">
        <v>15</v>
      </c>
      <c r="H318" s="154" t="s">
        <v>534</v>
      </c>
      <c r="I318" s="154" t="s">
        <v>18</v>
      </c>
      <c r="J318" s="154" t="s">
        <v>17</v>
      </c>
      <c r="K318" s="154" t="s">
        <v>4</v>
      </c>
      <c r="L318" s="153" t="s">
        <v>535</v>
      </c>
      <c r="M318" s="475" t="s">
        <v>595</v>
      </c>
      <c r="N318" s="476"/>
      <c r="O318" s="476"/>
      <c r="P318" s="477"/>
      <c r="Q318" s="487"/>
      <c r="R318" s="488"/>
      <c r="S318" s="488"/>
      <c r="T318" s="488"/>
      <c r="U318" s="488"/>
      <c r="V318" s="488"/>
      <c r="W318" s="488"/>
      <c r="X318" s="488"/>
      <c r="Y318" s="489"/>
      <c r="Z318" s="496"/>
      <c r="AA318" s="494"/>
      <c r="AB318" s="495"/>
      <c r="AC318" s="178" t="s">
        <v>0</v>
      </c>
      <c r="AD318" s="114" t="s">
        <v>0</v>
      </c>
      <c r="AE318" s="114"/>
    </row>
    <row r="319" spans="1:31" s="15" customFormat="1" ht="15" customHeight="1" thickBot="1" x14ac:dyDescent="0.3">
      <c r="A319" s="18">
        <f>A312+1</f>
        <v>45</v>
      </c>
      <c r="B319" s="254"/>
      <c r="C319" s="264"/>
      <c r="D319" s="152" t="s">
        <v>533</v>
      </c>
      <c r="E319" s="281" t="s">
        <v>21</v>
      </c>
      <c r="F319" s="282"/>
      <c r="G319" s="256" t="s">
        <v>0</v>
      </c>
      <c r="H319" s="236" t="s">
        <v>0</v>
      </c>
      <c r="I319" s="232" t="s">
        <v>0</v>
      </c>
      <c r="J319" s="274" t="s">
        <v>305</v>
      </c>
      <c r="K319" s="230" t="str">
        <f>IF(S316=1,"Photo Needed",IF(S316=2,"24/7",IF(S316=3,"Has Photo","")))</f>
        <v>Photo Needed</v>
      </c>
      <c r="L319" s="269" t="s">
        <v>398</v>
      </c>
      <c r="M319" s="478"/>
      <c r="N319" s="479"/>
      <c r="O319" s="479"/>
      <c r="P319" s="480"/>
      <c r="Q319" s="487"/>
      <c r="R319" s="488"/>
      <c r="S319" s="488"/>
      <c r="T319" s="488"/>
      <c r="U319" s="488"/>
      <c r="V319" s="488"/>
      <c r="W319" s="488"/>
      <c r="X319" s="488"/>
      <c r="Y319" s="489"/>
      <c r="Z319" s="496"/>
      <c r="AA319" s="494"/>
      <c r="AB319" s="495"/>
      <c r="AC319" s="178" t="s">
        <v>0</v>
      </c>
      <c r="AD319" s="114" t="s">
        <v>0</v>
      </c>
      <c r="AE319" s="114"/>
    </row>
    <row r="320" spans="1:31" s="15" customFormat="1" ht="15" customHeight="1" thickTop="1" thickBot="1" x14ac:dyDescent="0.3">
      <c r="A320" s="219" t="str">
        <f>IF(Z316=1,"VERIFIED",IF(AA316=1,"CHECKED",IF(R316=1,"CHECK",IF(T316=1,"VERIFY",IF(U316=1,"NEED APP","NOT SCHED")))))</f>
        <v>NOT SCHED</v>
      </c>
      <c r="B320" s="255"/>
      <c r="C320" s="265"/>
      <c r="D320" s="152" t="s">
        <v>317</v>
      </c>
      <c r="E320" s="133" t="s">
        <v>0</v>
      </c>
      <c r="F320" s="133" t="s">
        <v>0</v>
      </c>
      <c r="G320" s="257"/>
      <c r="H320" s="237"/>
      <c r="I320" s="273"/>
      <c r="J320" s="275"/>
      <c r="K320" s="231"/>
      <c r="L320" s="270"/>
      <c r="M320" s="481"/>
      <c r="N320" s="482"/>
      <c r="O320" s="482"/>
      <c r="P320" s="483"/>
      <c r="Q320" s="490"/>
      <c r="R320" s="491"/>
      <c r="S320" s="491"/>
      <c r="T320" s="491"/>
      <c r="U320" s="491"/>
      <c r="V320" s="491"/>
      <c r="W320" s="491"/>
      <c r="X320" s="491"/>
      <c r="Y320" s="492"/>
      <c r="Z320" s="497"/>
      <c r="AA320" s="498"/>
      <c r="AB320" s="499"/>
      <c r="AC320" s="178" t="s">
        <v>0</v>
      </c>
      <c r="AD320" s="114" t="s">
        <v>0</v>
      </c>
      <c r="AE320" s="114"/>
    </row>
    <row r="321" spans="1:31" s="45" customFormat="1" ht="4.9000000000000004" customHeight="1" thickTop="1" thickBot="1" x14ac:dyDescent="0.3">
      <c r="A321" s="29"/>
      <c r="B321" s="30"/>
      <c r="C321" s="31"/>
      <c r="D321" s="32"/>
      <c r="E321" s="33"/>
      <c r="F321" s="33"/>
      <c r="G321" s="34"/>
      <c r="H321" s="33"/>
      <c r="I321" s="35"/>
      <c r="J321" s="35"/>
      <c r="K321" s="36"/>
      <c r="L321" s="96"/>
      <c r="M321" s="37"/>
      <c r="N321" s="37"/>
      <c r="O321" s="37"/>
      <c r="P321" s="38"/>
      <c r="Q321" s="207"/>
      <c r="R321" s="193"/>
      <c r="S321" s="194"/>
      <c r="T321" s="195"/>
      <c r="U321" s="196"/>
      <c r="V321" s="197"/>
      <c r="W321" s="198"/>
      <c r="X321" s="198"/>
      <c r="Y321" s="199"/>
      <c r="Z321" s="117"/>
      <c r="AA321" s="39"/>
      <c r="AB321" s="118"/>
      <c r="AC321" s="178" t="s">
        <v>0</v>
      </c>
      <c r="AD321" s="114" t="s">
        <v>0</v>
      </c>
      <c r="AE321" s="114"/>
    </row>
    <row r="322" spans="1:31" s="16" customFormat="1" ht="9" customHeight="1" thickTop="1" thickBot="1" x14ac:dyDescent="0.3">
      <c r="A322" s="140" t="s">
        <v>351</v>
      </c>
      <c r="B322" s="141" t="s">
        <v>7</v>
      </c>
      <c r="C322" s="141"/>
      <c r="D322" s="141" t="s">
        <v>8</v>
      </c>
      <c r="E322" s="141" t="s">
        <v>9</v>
      </c>
      <c r="F322" s="141" t="s">
        <v>10</v>
      </c>
      <c r="G322" s="142" t="s">
        <v>11</v>
      </c>
      <c r="H322" s="142" t="s">
        <v>12</v>
      </c>
      <c r="I322" s="142" t="s">
        <v>16</v>
      </c>
      <c r="J322" s="143" t="s">
        <v>13</v>
      </c>
      <c r="K322" s="143" t="s">
        <v>14</v>
      </c>
      <c r="L322" s="144" t="s">
        <v>355</v>
      </c>
      <c r="M322" s="145" t="s">
        <v>19</v>
      </c>
      <c r="N322" s="145" t="s">
        <v>312</v>
      </c>
      <c r="O322" s="145" t="s">
        <v>313</v>
      </c>
      <c r="P322" s="216" t="s">
        <v>529</v>
      </c>
      <c r="Q322" s="211"/>
      <c r="R322" s="155"/>
      <c r="S322" s="155"/>
      <c r="T322" s="155"/>
      <c r="U322" s="156"/>
      <c r="V322" s="146"/>
      <c r="W322" s="146"/>
      <c r="X322" s="146"/>
      <c r="Y322" s="147"/>
      <c r="Z322" s="179" t="s">
        <v>536</v>
      </c>
      <c r="AA322" s="146" t="s">
        <v>537</v>
      </c>
      <c r="AB322" s="147" t="s">
        <v>538</v>
      </c>
      <c r="AC322" s="178" t="s">
        <v>0</v>
      </c>
      <c r="AD322" s="114" t="s">
        <v>0</v>
      </c>
      <c r="AE322" s="114"/>
    </row>
    <row r="323" spans="1:31" s="15" customFormat="1" ht="15" customHeight="1" thickTop="1" thickBot="1" x14ac:dyDescent="0.25">
      <c r="A323" s="205" t="s">
        <v>549</v>
      </c>
      <c r="B323" s="253" t="s">
        <v>164</v>
      </c>
      <c r="C323" s="264" t="s">
        <v>0</v>
      </c>
      <c r="D323" s="152" t="s">
        <v>532</v>
      </c>
      <c r="E323" s="160" t="s">
        <v>522</v>
      </c>
      <c r="F323" s="160" t="s">
        <v>556</v>
      </c>
      <c r="G323" s="262" t="s">
        <v>0</v>
      </c>
      <c r="H323" s="232" t="s">
        <v>0</v>
      </c>
      <c r="I323" s="377">
        <v>5.4</v>
      </c>
      <c r="J323" s="377">
        <v>1.1200000000000001</v>
      </c>
      <c r="K323" s="260">
        <f>IF(I323=" "," ",(I323+$H$6-J323))</f>
        <v>5.08</v>
      </c>
      <c r="L323" s="271" t="s">
        <v>306</v>
      </c>
      <c r="M323" s="222">
        <v>2016</v>
      </c>
      <c r="N323" s="241" t="str">
        <f>IF(Z323=1,"VERIFIED",IF(AA323=1,"CHECKED",IF(R323=1,"CHECK",IF(T323=1,"VERIFY",IF(U323=1,"NEED APP","NOT SCHED")))))</f>
        <v>NOT SCHED</v>
      </c>
      <c r="O323" s="90" t="s">
        <v>314</v>
      </c>
      <c r="P323" s="243" t="s">
        <v>319</v>
      </c>
      <c r="Q323" s="208">
        <f>IF(A324=" "," ",1)</f>
        <v>1</v>
      </c>
      <c r="R323" s="112" t="s">
        <v>0</v>
      </c>
      <c r="S323" s="51">
        <v>1</v>
      </c>
      <c r="T323" s="95" t="s">
        <v>0</v>
      </c>
      <c r="U323" s="200" t="s">
        <v>0</v>
      </c>
      <c r="V323" s="201" t="s">
        <v>0</v>
      </c>
      <c r="W323" s="202" t="s">
        <v>0</v>
      </c>
      <c r="X323" s="203" t="s">
        <v>0</v>
      </c>
      <c r="Y323" s="204" t="s">
        <v>0</v>
      </c>
      <c r="Z323" s="115" t="s">
        <v>0</v>
      </c>
      <c r="AA323" s="112" t="s">
        <v>0</v>
      </c>
      <c r="AB323" s="116" t="s">
        <v>0</v>
      </c>
      <c r="AC323" s="178" t="s">
        <v>0</v>
      </c>
      <c r="AD323" s="114" t="s">
        <v>0</v>
      </c>
      <c r="AE323" s="114"/>
    </row>
    <row r="324" spans="1:31" s="15" customFormat="1" ht="15" customHeight="1" thickTop="1" thickBot="1" x14ac:dyDescent="0.25">
      <c r="A324" s="217" t="s">
        <v>162</v>
      </c>
      <c r="B324" s="254"/>
      <c r="C324" s="264"/>
      <c r="D324" s="152" t="s">
        <v>316</v>
      </c>
      <c r="E324" s="161" t="s">
        <v>522</v>
      </c>
      <c r="F324" s="161" t="s">
        <v>556</v>
      </c>
      <c r="G324" s="263"/>
      <c r="H324" s="233"/>
      <c r="I324" s="378"/>
      <c r="J324" s="379"/>
      <c r="K324" s="261"/>
      <c r="L324" s="272"/>
      <c r="M324" s="223">
        <v>42783</v>
      </c>
      <c r="N324" s="242"/>
      <c r="O324" s="91" t="s">
        <v>315</v>
      </c>
      <c r="P324" s="244"/>
      <c r="Q324" s="484" t="s">
        <v>597</v>
      </c>
      <c r="R324" s="485"/>
      <c r="S324" s="485"/>
      <c r="T324" s="485"/>
      <c r="U324" s="485"/>
      <c r="V324" s="485"/>
      <c r="W324" s="485"/>
      <c r="X324" s="485"/>
      <c r="Y324" s="486"/>
      <c r="Z324" s="493" t="s">
        <v>598</v>
      </c>
      <c r="AA324" s="494"/>
      <c r="AB324" s="495"/>
      <c r="AC324" s="178" t="s">
        <v>0</v>
      </c>
      <c r="AD324" s="114" t="s">
        <v>0</v>
      </c>
      <c r="AE324" s="114"/>
    </row>
    <row r="325" spans="1:31" s="17" customFormat="1" ht="9" customHeight="1" thickTop="1" thickBot="1" x14ac:dyDescent="0.3">
      <c r="A325" s="218" t="s">
        <v>163</v>
      </c>
      <c r="B325" s="254"/>
      <c r="C325" s="264"/>
      <c r="D325" s="151" t="s">
        <v>531</v>
      </c>
      <c r="E325" s="129" t="s">
        <v>412</v>
      </c>
      <c r="F325" s="129" t="s">
        <v>413</v>
      </c>
      <c r="G325" s="153" t="s">
        <v>15</v>
      </c>
      <c r="H325" s="154" t="s">
        <v>534</v>
      </c>
      <c r="I325" s="154" t="s">
        <v>18</v>
      </c>
      <c r="J325" s="154" t="s">
        <v>17</v>
      </c>
      <c r="K325" s="154" t="s">
        <v>4</v>
      </c>
      <c r="L325" s="153" t="s">
        <v>535</v>
      </c>
      <c r="M325" s="475" t="s">
        <v>596</v>
      </c>
      <c r="N325" s="476"/>
      <c r="O325" s="476"/>
      <c r="P325" s="477"/>
      <c r="Q325" s="487"/>
      <c r="R325" s="488"/>
      <c r="S325" s="488"/>
      <c r="T325" s="488"/>
      <c r="U325" s="488"/>
      <c r="V325" s="488"/>
      <c r="W325" s="488"/>
      <c r="X325" s="488"/>
      <c r="Y325" s="489"/>
      <c r="Z325" s="496"/>
      <c r="AA325" s="494"/>
      <c r="AB325" s="495"/>
      <c r="AC325" s="178" t="s">
        <v>0</v>
      </c>
      <c r="AD325" s="114" t="s">
        <v>0</v>
      </c>
      <c r="AE325" s="114"/>
    </row>
    <row r="326" spans="1:31" s="15" customFormat="1" ht="15" customHeight="1" thickBot="1" x14ac:dyDescent="0.3">
      <c r="A326" s="18">
        <f>A319+1</f>
        <v>46</v>
      </c>
      <c r="B326" s="254"/>
      <c r="C326" s="264"/>
      <c r="D326" s="152" t="s">
        <v>533</v>
      </c>
      <c r="E326" s="281" t="s">
        <v>21</v>
      </c>
      <c r="F326" s="282"/>
      <c r="G326" s="256" t="s">
        <v>0</v>
      </c>
      <c r="H326" s="236" t="s">
        <v>0</v>
      </c>
      <c r="I326" s="232" t="s">
        <v>0</v>
      </c>
      <c r="J326" s="274" t="s">
        <v>305</v>
      </c>
      <c r="K326" s="230" t="str">
        <f>IF(S323=1,"Photo Needed",IF(S323=2,"24/7",IF(S323=3,"Has Photo","")))</f>
        <v>Photo Needed</v>
      </c>
      <c r="L326" s="269" t="s">
        <v>398</v>
      </c>
      <c r="M326" s="478"/>
      <c r="N326" s="479"/>
      <c r="O326" s="479"/>
      <c r="P326" s="480"/>
      <c r="Q326" s="487"/>
      <c r="R326" s="488"/>
      <c r="S326" s="488"/>
      <c r="T326" s="488"/>
      <c r="U326" s="488"/>
      <c r="V326" s="488"/>
      <c r="W326" s="488"/>
      <c r="X326" s="488"/>
      <c r="Y326" s="489"/>
      <c r="Z326" s="496"/>
      <c r="AA326" s="494"/>
      <c r="AB326" s="495"/>
      <c r="AC326" s="178" t="s">
        <v>0</v>
      </c>
      <c r="AD326" s="114" t="s">
        <v>0</v>
      </c>
      <c r="AE326" s="114"/>
    </row>
    <row r="327" spans="1:31" s="15" customFormat="1" ht="15" customHeight="1" thickTop="1" thickBot="1" x14ac:dyDescent="0.3">
      <c r="A327" s="219" t="str">
        <f>IF(Z323=1,"VERIFIED",IF(AA323=1,"CHECKED",IF(R323=1,"CHECK",IF(T323=1,"VERIFY",IF(U323=1,"NEED APP","NOT SCHED")))))</f>
        <v>NOT SCHED</v>
      </c>
      <c r="B327" s="255"/>
      <c r="C327" s="265"/>
      <c r="D327" s="152" t="s">
        <v>317</v>
      </c>
      <c r="E327" s="133" t="s">
        <v>0</v>
      </c>
      <c r="F327" s="133" t="s">
        <v>0</v>
      </c>
      <c r="G327" s="257"/>
      <c r="H327" s="237"/>
      <c r="I327" s="273"/>
      <c r="J327" s="275"/>
      <c r="K327" s="231"/>
      <c r="L327" s="270"/>
      <c r="M327" s="481"/>
      <c r="N327" s="482"/>
      <c r="O327" s="482"/>
      <c r="P327" s="483"/>
      <c r="Q327" s="490"/>
      <c r="R327" s="491"/>
      <c r="S327" s="491"/>
      <c r="T327" s="491"/>
      <c r="U327" s="491"/>
      <c r="V327" s="491"/>
      <c r="W327" s="491"/>
      <c r="X327" s="491"/>
      <c r="Y327" s="492"/>
      <c r="Z327" s="497"/>
      <c r="AA327" s="498"/>
      <c r="AB327" s="499"/>
      <c r="AC327" s="178" t="s">
        <v>0</v>
      </c>
      <c r="AD327" s="114" t="s">
        <v>0</v>
      </c>
      <c r="AE327" s="114"/>
    </row>
    <row r="328" spans="1:31" s="45" customFormat="1" ht="4.9000000000000004" customHeight="1" thickTop="1" thickBot="1" x14ac:dyDescent="0.3">
      <c r="A328" s="29"/>
      <c r="B328" s="30"/>
      <c r="C328" s="31"/>
      <c r="D328" s="32"/>
      <c r="E328" s="33"/>
      <c r="F328" s="33"/>
      <c r="G328" s="34"/>
      <c r="H328" s="33"/>
      <c r="I328" s="35"/>
      <c r="J328" s="35"/>
      <c r="K328" s="36"/>
      <c r="L328" s="96"/>
      <c r="M328" s="37"/>
      <c r="N328" s="37"/>
      <c r="O328" s="37"/>
      <c r="P328" s="38"/>
      <c r="Q328" s="209"/>
      <c r="R328" s="182"/>
      <c r="S328" s="183"/>
      <c r="T328" s="184"/>
      <c r="U328" s="185"/>
      <c r="V328" s="186"/>
      <c r="W328" s="187"/>
      <c r="X328" s="187"/>
      <c r="Y328" s="210"/>
      <c r="Z328" s="117"/>
      <c r="AA328" s="39"/>
      <c r="AB328" s="118"/>
      <c r="AC328" s="178" t="s">
        <v>0</v>
      </c>
      <c r="AD328" s="114" t="s">
        <v>0</v>
      </c>
      <c r="AE328" s="114"/>
    </row>
    <row r="329" spans="1:31" s="16" customFormat="1" ht="9" customHeight="1" thickTop="1" thickBot="1" x14ac:dyDescent="0.3">
      <c r="A329" s="140" t="s">
        <v>351</v>
      </c>
      <c r="B329" s="141" t="s">
        <v>7</v>
      </c>
      <c r="C329" s="141"/>
      <c r="D329" s="141" t="s">
        <v>8</v>
      </c>
      <c r="E329" s="141" t="s">
        <v>9</v>
      </c>
      <c r="F329" s="141" t="s">
        <v>10</v>
      </c>
      <c r="G329" s="142" t="s">
        <v>11</v>
      </c>
      <c r="H329" s="142" t="s">
        <v>12</v>
      </c>
      <c r="I329" s="142" t="s">
        <v>16</v>
      </c>
      <c r="J329" s="143" t="s">
        <v>13</v>
      </c>
      <c r="K329" s="143" t="s">
        <v>14</v>
      </c>
      <c r="L329" s="144" t="s">
        <v>355</v>
      </c>
      <c r="M329" s="145" t="s">
        <v>19</v>
      </c>
      <c r="N329" s="145" t="s">
        <v>312</v>
      </c>
      <c r="O329" s="145" t="s">
        <v>313</v>
      </c>
      <c r="P329" s="216" t="s">
        <v>529</v>
      </c>
      <c r="Q329" s="211"/>
      <c r="R329" s="155"/>
      <c r="S329" s="155"/>
      <c r="T329" s="155"/>
      <c r="U329" s="156"/>
      <c r="V329" s="146"/>
      <c r="W329" s="146"/>
      <c r="X329" s="146"/>
      <c r="Y329" s="147"/>
      <c r="Z329" s="179" t="s">
        <v>536</v>
      </c>
      <c r="AA329" s="146" t="s">
        <v>537</v>
      </c>
      <c r="AB329" s="147" t="s">
        <v>538</v>
      </c>
      <c r="AC329" s="178" t="s">
        <v>0</v>
      </c>
      <c r="AD329" s="114" t="s">
        <v>0</v>
      </c>
      <c r="AE329" s="114"/>
    </row>
    <row r="330" spans="1:31" s="15" customFormat="1" ht="15" customHeight="1" thickTop="1" thickBot="1" x14ac:dyDescent="0.25">
      <c r="A330" s="205" t="s">
        <v>549</v>
      </c>
      <c r="B330" s="253" t="s">
        <v>169</v>
      </c>
      <c r="C330" s="264" t="s">
        <v>0</v>
      </c>
      <c r="D330" s="152" t="s">
        <v>532</v>
      </c>
      <c r="E330" s="160" t="s">
        <v>523</v>
      </c>
      <c r="F330" s="160" t="s">
        <v>524</v>
      </c>
      <c r="G330" s="262" t="s">
        <v>0</v>
      </c>
      <c r="H330" s="232" t="s">
        <v>0</v>
      </c>
      <c r="I330" s="234">
        <v>7.3</v>
      </c>
      <c r="J330" s="234">
        <v>1.1200000000000001</v>
      </c>
      <c r="K330" s="260">
        <f>IF(I330=" "," ",(I330+$H$6-J330))</f>
        <v>6.9799999999999995</v>
      </c>
      <c r="L330" s="271" t="s">
        <v>306</v>
      </c>
      <c r="M330" s="222">
        <v>2016</v>
      </c>
      <c r="N330" s="241" t="str">
        <f>IF(Z330=1,"VERIFIED",IF(AA330=1,"CHECKED",IF(R330=1,"CHECK",IF(T330=1,"VERIFY",IF(U330=1,"NEED APP","NOT SCHED")))))</f>
        <v>NOT SCHED</v>
      </c>
      <c r="O330" s="90" t="s">
        <v>314</v>
      </c>
      <c r="P330" s="243" t="s">
        <v>318</v>
      </c>
      <c r="Q330" s="208">
        <f>IF(A331=" "," ",1)</f>
        <v>1</v>
      </c>
      <c r="R330" s="112" t="s">
        <v>0</v>
      </c>
      <c r="S330" s="51">
        <v>1</v>
      </c>
      <c r="T330" s="95" t="s">
        <v>0</v>
      </c>
      <c r="U330" s="28" t="s">
        <v>0</v>
      </c>
      <c r="V330" s="48" t="s">
        <v>0</v>
      </c>
      <c r="W330" s="49" t="s">
        <v>0</v>
      </c>
      <c r="X330" s="50" t="s">
        <v>0</v>
      </c>
      <c r="Y330" s="212" t="s">
        <v>0</v>
      </c>
      <c r="Z330" s="115" t="s">
        <v>0</v>
      </c>
      <c r="AA330" s="112" t="s">
        <v>0</v>
      </c>
      <c r="AB330" s="116" t="s">
        <v>0</v>
      </c>
      <c r="AC330" s="178" t="s">
        <v>0</v>
      </c>
      <c r="AD330" s="114" t="s">
        <v>0</v>
      </c>
      <c r="AE330" s="114"/>
    </row>
    <row r="331" spans="1:31" s="15" customFormat="1" ht="15" customHeight="1" thickTop="1" thickBot="1" x14ac:dyDescent="0.25">
      <c r="A331" s="217" t="s">
        <v>167</v>
      </c>
      <c r="B331" s="254"/>
      <c r="C331" s="264"/>
      <c r="D331" s="152" t="s">
        <v>316</v>
      </c>
      <c r="E331" s="161" t="s">
        <v>523</v>
      </c>
      <c r="F331" s="161" t="s">
        <v>524</v>
      </c>
      <c r="G331" s="263"/>
      <c r="H331" s="233"/>
      <c r="I331" s="235"/>
      <c r="J331" s="277"/>
      <c r="K331" s="261"/>
      <c r="L331" s="272"/>
      <c r="M331" s="223">
        <v>42783</v>
      </c>
      <c r="N331" s="242"/>
      <c r="O331" s="91" t="s">
        <v>315</v>
      </c>
      <c r="P331" s="244"/>
      <c r="Q331" s="484" t="s">
        <v>597</v>
      </c>
      <c r="R331" s="485"/>
      <c r="S331" s="485"/>
      <c r="T331" s="485"/>
      <c r="U331" s="485"/>
      <c r="V331" s="485"/>
      <c r="W331" s="485"/>
      <c r="X331" s="485"/>
      <c r="Y331" s="486"/>
      <c r="Z331" s="493" t="s">
        <v>598</v>
      </c>
      <c r="AA331" s="494"/>
      <c r="AB331" s="495"/>
      <c r="AC331" s="178" t="s">
        <v>0</v>
      </c>
      <c r="AD331" s="114" t="s">
        <v>0</v>
      </c>
      <c r="AE331" s="114"/>
    </row>
    <row r="332" spans="1:31" s="17" customFormat="1" ht="9" customHeight="1" thickTop="1" thickBot="1" x14ac:dyDescent="0.3">
      <c r="A332" s="218" t="s">
        <v>168</v>
      </c>
      <c r="B332" s="254"/>
      <c r="C332" s="264"/>
      <c r="D332" s="151" t="s">
        <v>531</v>
      </c>
      <c r="E332" s="129" t="s">
        <v>410</v>
      </c>
      <c r="F332" s="129" t="s">
        <v>411</v>
      </c>
      <c r="G332" s="153" t="s">
        <v>15</v>
      </c>
      <c r="H332" s="154" t="s">
        <v>534</v>
      </c>
      <c r="I332" s="154" t="s">
        <v>18</v>
      </c>
      <c r="J332" s="154" t="s">
        <v>17</v>
      </c>
      <c r="K332" s="154" t="s">
        <v>4</v>
      </c>
      <c r="L332" s="153" t="s">
        <v>535</v>
      </c>
      <c r="M332" s="475" t="s">
        <v>596</v>
      </c>
      <c r="N332" s="476"/>
      <c r="O332" s="476"/>
      <c r="P332" s="477"/>
      <c r="Q332" s="487"/>
      <c r="R332" s="488"/>
      <c r="S332" s="488"/>
      <c r="T332" s="488"/>
      <c r="U332" s="488"/>
      <c r="V332" s="488"/>
      <c r="W332" s="488"/>
      <c r="X332" s="488"/>
      <c r="Y332" s="489"/>
      <c r="Z332" s="496"/>
      <c r="AA332" s="494"/>
      <c r="AB332" s="495"/>
      <c r="AC332" s="178" t="s">
        <v>0</v>
      </c>
      <c r="AD332" s="114" t="s">
        <v>0</v>
      </c>
      <c r="AE332" s="114"/>
    </row>
    <row r="333" spans="1:31" s="15" customFormat="1" ht="15" customHeight="1" thickBot="1" x14ac:dyDescent="0.3">
      <c r="A333" s="18">
        <f>A326+1</f>
        <v>47</v>
      </c>
      <c r="B333" s="254"/>
      <c r="C333" s="264"/>
      <c r="D333" s="152" t="s">
        <v>533</v>
      </c>
      <c r="E333" s="288" t="s">
        <v>21</v>
      </c>
      <c r="F333" s="289"/>
      <c r="G333" s="256" t="s">
        <v>0</v>
      </c>
      <c r="H333" s="236" t="s">
        <v>0</v>
      </c>
      <c r="I333" s="232" t="s">
        <v>0</v>
      </c>
      <c r="J333" s="274" t="s">
        <v>305</v>
      </c>
      <c r="K333" s="230" t="str">
        <f>IF(S330=1,"Photo Needed",IF(S330=2,"24/7",IF(S330=3,"Has Photo","")))</f>
        <v>Photo Needed</v>
      </c>
      <c r="L333" s="269" t="s">
        <v>398</v>
      </c>
      <c r="M333" s="478"/>
      <c r="N333" s="479"/>
      <c r="O333" s="479"/>
      <c r="P333" s="480"/>
      <c r="Q333" s="487"/>
      <c r="R333" s="488"/>
      <c r="S333" s="488"/>
      <c r="T333" s="488"/>
      <c r="U333" s="488"/>
      <c r="V333" s="488"/>
      <c r="W333" s="488"/>
      <c r="X333" s="488"/>
      <c r="Y333" s="489"/>
      <c r="Z333" s="496"/>
      <c r="AA333" s="494"/>
      <c r="AB333" s="495"/>
      <c r="AC333" s="178" t="s">
        <v>0</v>
      </c>
      <c r="AD333" s="114" t="s">
        <v>0</v>
      </c>
      <c r="AE333" s="114"/>
    </row>
    <row r="334" spans="1:31" s="15" customFormat="1" ht="15" customHeight="1" thickTop="1" thickBot="1" x14ac:dyDescent="0.3">
      <c r="A334" s="219" t="str">
        <f>IF(Z330=1,"VERIFIED",IF(AA330=1,"CHECKED",IF(R330=1,"CHECK",IF(T330=1,"VERIFY",IF(U330=1,"NEED APP","NOT SCHED")))))</f>
        <v>NOT SCHED</v>
      </c>
      <c r="B334" s="255"/>
      <c r="C334" s="265"/>
      <c r="D334" s="152" t="s">
        <v>317</v>
      </c>
      <c r="E334" s="133" t="s">
        <v>0</v>
      </c>
      <c r="F334" s="133" t="s">
        <v>0</v>
      </c>
      <c r="G334" s="257"/>
      <c r="H334" s="237"/>
      <c r="I334" s="273"/>
      <c r="J334" s="275"/>
      <c r="K334" s="231"/>
      <c r="L334" s="270"/>
      <c r="M334" s="481"/>
      <c r="N334" s="482"/>
      <c r="O334" s="482"/>
      <c r="P334" s="483"/>
      <c r="Q334" s="490"/>
      <c r="R334" s="491"/>
      <c r="S334" s="491"/>
      <c r="T334" s="491"/>
      <c r="U334" s="491"/>
      <c r="V334" s="491"/>
      <c r="W334" s="491"/>
      <c r="X334" s="491"/>
      <c r="Y334" s="492"/>
      <c r="Z334" s="497"/>
      <c r="AA334" s="498"/>
      <c r="AB334" s="499"/>
      <c r="AC334" s="178" t="s">
        <v>0</v>
      </c>
      <c r="AD334" s="114" t="s">
        <v>0</v>
      </c>
      <c r="AE334" s="114"/>
    </row>
    <row r="335" spans="1:31" s="45" customFormat="1" ht="4.9000000000000004" customHeight="1" thickTop="1" thickBot="1" x14ac:dyDescent="0.3">
      <c r="A335" s="29"/>
      <c r="B335" s="30"/>
      <c r="C335" s="31"/>
      <c r="D335" s="32"/>
      <c r="E335" s="33"/>
      <c r="F335" s="33"/>
      <c r="G335" s="34"/>
      <c r="H335" s="33"/>
      <c r="I335" s="35"/>
      <c r="J335" s="35"/>
      <c r="K335" s="36"/>
      <c r="L335" s="96"/>
      <c r="M335" s="37"/>
      <c r="N335" s="37"/>
      <c r="O335" s="37"/>
      <c r="P335" s="38"/>
      <c r="Q335" s="213"/>
      <c r="R335" s="39"/>
      <c r="S335" s="40"/>
      <c r="T335" s="41"/>
      <c r="U335" s="42"/>
      <c r="V335" s="43"/>
      <c r="W335" s="44"/>
      <c r="X335" s="44"/>
      <c r="Y335" s="214"/>
      <c r="Z335" s="117"/>
      <c r="AA335" s="39"/>
      <c r="AB335" s="118"/>
      <c r="AC335" s="178" t="s">
        <v>0</v>
      </c>
      <c r="AD335" s="114" t="s">
        <v>0</v>
      </c>
      <c r="AE335" s="114"/>
    </row>
    <row r="336" spans="1:31" s="16" customFormat="1" ht="9" customHeight="1" thickTop="1" thickBot="1" x14ac:dyDescent="0.3">
      <c r="A336" s="140" t="s">
        <v>351</v>
      </c>
      <c r="B336" s="141" t="s">
        <v>7</v>
      </c>
      <c r="C336" s="141"/>
      <c r="D336" s="141" t="s">
        <v>8</v>
      </c>
      <c r="E336" s="141" t="s">
        <v>9</v>
      </c>
      <c r="F336" s="141" t="s">
        <v>10</v>
      </c>
      <c r="G336" s="142" t="s">
        <v>11</v>
      </c>
      <c r="H336" s="142" t="s">
        <v>12</v>
      </c>
      <c r="I336" s="142" t="s">
        <v>16</v>
      </c>
      <c r="J336" s="143" t="s">
        <v>13</v>
      </c>
      <c r="K336" s="143" t="s">
        <v>14</v>
      </c>
      <c r="L336" s="144" t="s">
        <v>355</v>
      </c>
      <c r="M336" s="145" t="s">
        <v>19</v>
      </c>
      <c r="N336" s="145" t="s">
        <v>312</v>
      </c>
      <c r="O336" s="145" t="s">
        <v>313</v>
      </c>
      <c r="P336" s="216" t="s">
        <v>529</v>
      </c>
      <c r="Q336" s="211"/>
      <c r="R336" s="155"/>
      <c r="S336" s="155"/>
      <c r="T336" s="155"/>
      <c r="U336" s="156"/>
      <c r="V336" s="146"/>
      <c r="W336" s="146"/>
      <c r="X336" s="146"/>
      <c r="Y336" s="147"/>
      <c r="Z336" s="179" t="s">
        <v>536</v>
      </c>
      <c r="AA336" s="146" t="s">
        <v>537</v>
      </c>
      <c r="AB336" s="147" t="s">
        <v>538</v>
      </c>
      <c r="AC336" s="178" t="s">
        <v>0</v>
      </c>
      <c r="AD336" s="114" t="s">
        <v>0</v>
      </c>
      <c r="AE336" s="114"/>
    </row>
    <row r="337" spans="1:31" s="15" customFormat="1" ht="15" customHeight="1" thickTop="1" thickBot="1" x14ac:dyDescent="0.25">
      <c r="A337" s="205" t="s">
        <v>549</v>
      </c>
      <c r="B337" s="253" t="s">
        <v>178</v>
      </c>
      <c r="C337" s="264" t="s">
        <v>0</v>
      </c>
      <c r="D337" s="152" t="s">
        <v>532</v>
      </c>
      <c r="E337" s="160" t="s">
        <v>346</v>
      </c>
      <c r="F337" s="160" t="s">
        <v>347</v>
      </c>
      <c r="G337" s="262" t="s">
        <v>0</v>
      </c>
      <c r="H337" s="232" t="s">
        <v>0</v>
      </c>
      <c r="I337" s="234">
        <v>8.6</v>
      </c>
      <c r="J337" s="234">
        <v>1.1200000000000001</v>
      </c>
      <c r="K337" s="260">
        <f>IF(I337=" "," ",(I337+$H$6-J337))</f>
        <v>8.2800000000000011</v>
      </c>
      <c r="L337" s="271" t="s">
        <v>306</v>
      </c>
      <c r="M337" s="222">
        <v>2016</v>
      </c>
      <c r="N337" s="241" t="str">
        <f>IF(Z337=1,"VERIFIED",IF(AA337=1,"CHECKED",IF(R337=1,"CHECK",IF(T337=1,"VERIFY",IF(U337=1,"NEED APP","NOT SCHED")))))</f>
        <v>NOT SCHED</v>
      </c>
      <c r="O337" s="90" t="s">
        <v>314</v>
      </c>
      <c r="P337" s="243" t="s">
        <v>318</v>
      </c>
      <c r="Q337" s="208">
        <f>IF(A338=" "," ",1)</f>
        <v>1</v>
      </c>
      <c r="R337" s="112" t="s">
        <v>0</v>
      </c>
      <c r="S337" s="51">
        <v>1</v>
      </c>
      <c r="T337" s="95" t="s">
        <v>0</v>
      </c>
      <c r="U337" s="28" t="s">
        <v>0</v>
      </c>
      <c r="V337" s="48" t="s">
        <v>0</v>
      </c>
      <c r="W337" s="49" t="s">
        <v>0</v>
      </c>
      <c r="X337" s="50" t="s">
        <v>0</v>
      </c>
      <c r="Y337" s="212" t="s">
        <v>0</v>
      </c>
      <c r="Z337" s="115" t="s">
        <v>0</v>
      </c>
      <c r="AA337" s="112" t="s">
        <v>0</v>
      </c>
      <c r="AB337" s="116" t="s">
        <v>0</v>
      </c>
      <c r="AC337" s="178" t="s">
        <v>0</v>
      </c>
      <c r="AD337" s="114" t="s">
        <v>0</v>
      </c>
      <c r="AE337" s="114"/>
    </row>
    <row r="338" spans="1:31" s="15" customFormat="1" ht="15" customHeight="1" thickTop="1" thickBot="1" x14ac:dyDescent="0.25">
      <c r="A338" s="217" t="s">
        <v>176</v>
      </c>
      <c r="B338" s="254"/>
      <c r="C338" s="264"/>
      <c r="D338" s="152" t="s">
        <v>316</v>
      </c>
      <c r="E338" s="161" t="s">
        <v>346</v>
      </c>
      <c r="F338" s="161" t="s">
        <v>347</v>
      </c>
      <c r="G338" s="263"/>
      <c r="H338" s="233"/>
      <c r="I338" s="235"/>
      <c r="J338" s="277"/>
      <c r="K338" s="261"/>
      <c r="L338" s="272"/>
      <c r="M338" s="223">
        <v>42783</v>
      </c>
      <c r="N338" s="242"/>
      <c r="O338" s="91" t="s">
        <v>315</v>
      </c>
      <c r="P338" s="244"/>
      <c r="Q338" s="484" t="s">
        <v>597</v>
      </c>
      <c r="R338" s="485"/>
      <c r="S338" s="485"/>
      <c r="T338" s="485"/>
      <c r="U338" s="485"/>
      <c r="V338" s="485"/>
      <c r="W338" s="485"/>
      <c r="X338" s="485"/>
      <c r="Y338" s="486"/>
      <c r="Z338" s="493" t="s">
        <v>598</v>
      </c>
      <c r="AA338" s="494"/>
      <c r="AB338" s="495"/>
      <c r="AC338" s="178" t="s">
        <v>0</v>
      </c>
      <c r="AD338" s="114" t="s">
        <v>0</v>
      </c>
      <c r="AE338" s="114"/>
    </row>
    <row r="339" spans="1:31" s="17" customFormat="1" ht="9" customHeight="1" thickTop="1" thickBot="1" x14ac:dyDescent="0.3">
      <c r="A339" s="218" t="s">
        <v>177</v>
      </c>
      <c r="B339" s="254"/>
      <c r="C339" s="264"/>
      <c r="D339" s="151" t="s">
        <v>531</v>
      </c>
      <c r="E339" s="129" t="s">
        <v>408</v>
      </c>
      <c r="F339" s="129" t="s">
        <v>409</v>
      </c>
      <c r="G339" s="153" t="s">
        <v>15</v>
      </c>
      <c r="H339" s="154" t="s">
        <v>534</v>
      </c>
      <c r="I339" s="154" t="s">
        <v>18</v>
      </c>
      <c r="J339" s="154" t="s">
        <v>17</v>
      </c>
      <c r="K339" s="154" t="s">
        <v>4</v>
      </c>
      <c r="L339" s="153" t="s">
        <v>535</v>
      </c>
      <c r="M339" s="475" t="s">
        <v>587</v>
      </c>
      <c r="N339" s="476"/>
      <c r="O339" s="476"/>
      <c r="P339" s="477"/>
      <c r="Q339" s="487"/>
      <c r="R339" s="488"/>
      <c r="S339" s="488"/>
      <c r="T339" s="488"/>
      <c r="U339" s="488"/>
      <c r="V339" s="488"/>
      <c r="W339" s="488"/>
      <c r="X339" s="488"/>
      <c r="Y339" s="489"/>
      <c r="Z339" s="496"/>
      <c r="AA339" s="494"/>
      <c r="AB339" s="495"/>
      <c r="AC339" s="178" t="s">
        <v>0</v>
      </c>
      <c r="AD339" s="114" t="s">
        <v>0</v>
      </c>
      <c r="AE339" s="114"/>
    </row>
    <row r="340" spans="1:31" s="15" customFormat="1" ht="15" customHeight="1" thickBot="1" x14ac:dyDescent="0.3">
      <c r="A340" s="18">
        <f>A333+1</f>
        <v>48</v>
      </c>
      <c r="B340" s="254"/>
      <c r="C340" s="264"/>
      <c r="D340" s="152" t="s">
        <v>533</v>
      </c>
      <c r="E340" s="288" t="s">
        <v>21</v>
      </c>
      <c r="F340" s="289"/>
      <c r="G340" s="256" t="s">
        <v>0</v>
      </c>
      <c r="H340" s="236" t="s">
        <v>0</v>
      </c>
      <c r="I340" s="232" t="s">
        <v>0</v>
      </c>
      <c r="J340" s="274" t="s">
        <v>305</v>
      </c>
      <c r="K340" s="230" t="str">
        <f>IF(S337=1,"Photo Needed",IF(S337=2,"24/7",IF(S337=3,"Has Photo","")))</f>
        <v>Photo Needed</v>
      </c>
      <c r="L340" s="269" t="s">
        <v>398</v>
      </c>
      <c r="M340" s="478"/>
      <c r="N340" s="479"/>
      <c r="O340" s="479"/>
      <c r="P340" s="480"/>
      <c r="Q340" s="487"/>
      <c r="R340" s="488"/>
      <c r="S340" s="488"/>
      <c r="T340" s="488"/>
      <c r="U340" s="488"/>
      <c r="V340" s="488"/>
      <c r="W340" s="488"/>
      <c r="X340" s="488"/>
      <c r="Y340" s="489"/>
      <c r="Z340" s="496"/>
      <c r="AA340" s="494"/>
      <c r="AB340" s="495"/>
      <c r="AC340" s="178" t="s">
        <v>0</v>
      </c>
      <c r="AD340" s="114" t="s">
        <v>0</v>
      </c>
      <c r="AE340" s="114"/>
    </row>
    <row r="341" spans="1:31" s="15" customFormat="1" ht="15" customHeight="1" thickTop="1" thickBot="1" x14ac:dyDescent="0.3">
      <c r="A341" s="219" t="str">
        <f>IF(Z337=1,"VERIFIED",IF(AA337=1,"CHECKED",IF(R337=1,"CHECK",IF(T337=1,"VERIFY",IF(U337=1,"NEED APP","NOT SCHED")))))</f>
        <v>NOT SCHED</v>
      </c>
      <c r="B341" s="255"/>
      <c r="C341" s="265"/>
      <c r="D341" s="152" t="s">
        <v>317</v>
      </c>
      <c r="E341" s="133" t="s">
        <v>0</v>
      </c>
      <c r="F341" s="133" t="s">
        <v>0</v>
      </c>
      <c r="G341" s="257"/>
      <c r="H341" s="237"/>
      <c r="I341" s="273"/>
      <c r="J341" s="275"/>
      <c r="K341" s="231"/>
      <c r="L341" s="270"/>
      <c r="M341" s="481"/>
      <c r="N341" s="482"/>
      <c r="O341" s="482"/>
      <c r="P341" s="483"/>
      <c r="Q341" s="490"/>
      <c r="R341" s="491"/>
      <c r="S341" s="491"/>
      <c r="T341" s="491"/>
      <c r="U341" s="491"/>
      <c r="V341" s="491"/>
      <c r="W341" s="491"/>
      <c r="X341" s="491"/>
      <c r="Y341" s="492"/>
      <c r="Z341" s="497"/>
      <c r="AA341" s="498"/>
      <c r="AB341" s="499"/>
      <c r="AC341" s="178" t="s">
        <v>0</v>
      </c>
      <c r="AD341" s="114" t="s">
        <v>0</v>
      </c>
      <c r="AE341" s="114"/>
    </row>
    <row r="342" spans="1:31" s="15" customFormat="1" ht="60" customHeight="1" thickTop="1" thickBot="1" x14ac:dyDescent="0.3">
      <c r="A342" s="247" t="s">
        <v>559</v>
      </c>
      <c r="B342" s="248"/>
      <c r="C342" s="248"/>
      <c r="D342" s="248"/>
      <c r="E342" s="248"/>
      <c r="F342" s="248"/>
      <c r="G342" s="248"/>
      <c r="H342" s="248"/>
      <c r="I342" s="248"/>
      <c r="J342" s="248"/>
      <c r="K342" s="248"/>
      <c r="L342" s="248"/>
      <c r="M342" s="248"/>
      <c r="N342" s="248"/>
      <c r="O342" s="248"/>
      <c r="P342" s="249"/>
      <c r="Q342" s="238" t="str">
        <f>$L$2</f>
        <v>BE-2 Cotuit Bay/ Seapuit River</v>
      </c>
      <c r="R342" s="239"/>
      <c r="S342" s="239"/>
      <c r="T342" s="239"/>
      <c r="U342" s="239"/>
      <c r="V342" s="239"/>
      <c r="W342" s="239"/>
      <c r="X342" s="239"/>
      <c r="Y342" s="240"/>
      <c r="Z342" s="168"/>
      <c r="AA342" s="169"/>
      <c r="AB342" s="170"/>
      <c r="AC342" s="178" t="s">
        <v>0</v>
      </c>
      <c r="AD342" s="114" t="s">
        <v>0</v>
      </c>
      <c r="AE342" s="114"/>
    </row>
    <row r="343" spans="1:31" s="16" customFormat="1" ht="9" customHeight="1" thickTop="1" thickBot="1" x14ac:dyDescent="0.3">
      <c r="A343" s="140" t="s">
        <v>351</v>
      </c>
      <c r="B343" s="141" t="s">
        <v>7</v>
      </c>
      <c r="C343" s="141"/>
      <c r="D343" s="141" t="s">
        <v>8</v>
      </c>
      <c r="E343" s="141" t="s">
        <v>9</v>
      </c>
      <c r="F343" s="141" t="s">
        <v>10</v>
      </c>
      <c r="G343" s="142" t="s">
        <v>11</v>
      </c>
      <c r="H343" s="142" t="s">
        <v>12</v>
      </c>
      <c r="I343" s="142" t="s">
        <v>16</v>
      </c>
      <c r="J343" s="143" t="s">
        <v>13</v>
      </c>
      <c r="K343" s="143" t="s">
        <v>14</v>
      </c>
      <c r="L343" s="144" t="s">
        <v>355</v>
      </c>
      <c r="M343" s="145" t="s">
        <v>19</v>
      </c>
      <c r="N343" s="145" t="s">
        <v>312</v>
      </c>
      <c r="O343" s="145" t="s">
        <v>313</v>
      </c>
      <c r="P343" s="216" t="s">
        <v>529</v>
      </c>
      <c r="Q343" s="211"/>
      <c r="R343" s="155"/>
      <c r="S343" s="155"/>
      <c r="T343" s="155"/>
      <c r="U343" s="156"/>
      <c r="V343" s="146"/>
      <c r="W343" s="146"/>
      <c r="X343" s="146"/>
      <c r="Y343" s="147"/>
      <c r="Z343" s="179" t="s">
        <v>536</v>
      </c>
      <c r="AA343" s="146" t="s">
        <v>537</v>
      </c>
      <c r="AB343" s="147" t="s">
        <v>538</v>
      </c>
      <c r="AC343" s="178" t="s">
        <v>0</v>
      </c>
      <c r="AD343" s="114" t="s">
        <v>0</v>
      </c>
      <c r="AE343" s="114"/>
    </row>
    <row r="344" spans="1:31" s="15" customFormat="1" ht="15" customHeight="1" thickTop="1" thickBot="1" x14ac:dyDescent="0.25">
      <c r="A344" s="205" t="s">
        <v>549</v>
      </c>
      <c r="B344" s="253" t="s">
        <v>183</v>
      </c>
      <c r="C344" s="264" t="s">
        <v>0</v>
      </c>
      <c r="D344" s="152" t="s">
        <v>532</v>
      </c>
      <c r="E344" s="160" t="s">
        <v>348</v>
      </c>
      <c r="F344" s="160" t="s">
        <v>349</v>
      </c>
      <c r="G344" s="262" t="s">
        <v>0</v>
      </c>
      <c r="H344" s="232" t="s">
        <v>0</v>
      </c>
      <c r="I344" s="234">
        <v>8.4</v>
      </c>
      <c r="J344" s="234">
        <v>1.1200000000000001</v>
      </c>
      <c r="K344" s="260">
        <f>IF(I344=" "," ",(I344+$H$6-J344))</f>
        <v>8.0800000000000018</v>
      </c>
      <c r="L344" s="271" t="s">
        <v>306</v>
      </c>
      <c r="M344" s="222">
        <v>2016</v>
      </c>
      <c r="N344" s="241" t="str">
        <f>IF(Z344=1,"VERIFIED",IF(AA344=1,"CHECKED",IF(R344=1,"CHECK",IF(T344=1,"VERIFY",IF(U344=1,"NEED APP","NOT SCHED")))))</f>
        <v>NOT SCHED</v>
      </c>
      <c r="O344" s="90" t="s">
        <v>314</v>
      </c>
      <c r="P344" s="243" t="s">
        <v>318</v>
      </c>
      <c r="Q344" s="208">
        <f>IF(A345=" "," ",1)</f>
        <v>1</v>
      </c>
      <c r="R344" s="112" t="s">
        <v>0</v>
      </c>
      <c r="S344" s="51">
        <v>1</v>
      </c>
      <c r="T344" s="95" t="s">
        <v>0</v>
      </c>
      <c r="U344" s="28" t="s">
        <v>0</v>
      </c>
      <c r="V344" s="48" t="s">
        <v>0</v>
      </c>
      <c r="W344" s="49" t="s">
        <v>0</v>
      </c>
      <c r="X344" s="50" t="s">
        <v>0</v>
      </c>
      <c r="Y344" s="212" t="s">
        <v>0</v>
      </c>
      <c r="Z344" s="115" t="s">
        <v>0</v>
      </c>
      <c r="AA344" s="112" t="s">
        <v>0</v>
      </c>
      <c r="AB344" s="116" t="s">
        <v>0</v>
      </c>
      <c r="AC344" s="178" t="s">
        <v>0</v>
      </c>
      <c r="AD344" s="114" t="s">
        <v>0</v>
      </c>
      <c r="AE344" s="114"/>
    </row>
    <row r="345" spans="1:31" s="15" customFormat="1" ht="15" customHeight="1" thickTop="1" thickBot="1" x14ac:dyDescent="0.25">
      <c r="A345" s="217" t="s">
        <v>181</v>
      </c>
      <c r="B345" s="254"/>
      <c r="C345" s="264"/>
      <c r="D345" s="152" t="s">
        <v>316</v>
      </c>
      <c r="E345" s="161" t="s">
        <v>348</v>
      </c>
      <c r="F345" s="161" t="s">
        <v>349</v>
      </c>
      <c r="G345" s="263"/>
      <c r="H345" s="233"/>
      <c r="I345" s="235"/>
      <c r="J345" s="277"/>
      <c r="K345" s="261"/>
      <c r="L345" s="272"/>
      <c r="M345" s="223">
        <v>42783</v>
      </c>
      <c r="N345" s="242"/>
      <c r="O345" s="91" t="s">
        <v>315</v>
      </c>
      <c r="P345" s="244"/>
      <c r="Q345" s="484" t="s">
        <v>597</v>
      </c>
      <c r="R345" s="485"/>
      <c r="S345" s="485"/>
      <c r="T345" s="485"/>
      <c r="U345" s="485"/>
      <c r="V345" s="485"/>
      <c r="W345" s="485"/>
      <c r="X345" s="485"/>
      <c r="Y345" s="486"/>
      <c r="Z345" s="493" t="s">
        <v>598</v>
      </c>
      <c r="AA345" s="494"/>
      <c r="AB345" s="495"/>
      <c r="AC345" s="178" t="s">
        <v>0</v>
      </c>
      <c r="AD345" s="114" t="s">
        <v>0</v>
      </c>
      <c r="AE345" s="114"/>
    </row>
    <row r="346" spans="1:31" s="17" customFormat="1" ht="9" customHeight="1" thickTop="1" thickBot="1" x14ac:dyDescent="0.3">
      <c r="A346" s="218" t="s">
        <v>182</v>
      </c>
      <c r="B346" s="254"/>
      <c r="C346" s="264"/>
      <c r="D346" s="151" t="s">
        <v>531</v>
      </c>
      <c r="E346" s="129" t="s">
        <v>406</v>
      </c>
      <c r="F346" s="129" t="s">
        <v>407</v>
      </c>
      <c r="G346" s="153" t="s">
        <v>15</v>
      </c>
      <c r="H346" s="154" t="s">
        <v>534</v>
      </c>
      <c r="I346" s="154" t="s">
        <v>18</v>
      </c>
      <c r="J346" s="154" t="s">
        <v>17</v>
      </c>
      <c r="K346" s="154" t="s">
        <v>4</v>
      </c>
      <c r="L346" s="153" t="s">
        <v>535</v>
      </c>
      <c r="M346" s="475" t="s">
        <v>586</v>
      </c>
      <c r="N346" s="476"/>
      <c r="O346" s="476"/>
      <c r="P346" s="477"/>
      <c r="Q346" s="487"/>
      <c r="R346" s="488"/>
      <c r="S346" s="488"/>
      <c r="T346" s="488"/>
      <c r="U346" s="488"/>
      <c r="V346" s="488"/>
      <c r="W346" s="488"/>
      <c r="X346" s="488"/>
      <c r="Y346" s="489"/>
      <c r="Z346" s="496"/>
      <c r="AA346" s="494"/>
      <c r="AB346" s="495"/>
      <c r="AC346" s="178" t="s">
        <v>0</v>
      </c>
      <c r="AD346" s="114" t="s">
        <v>0</v>
      </c>
      <c r="AE346" s="114"/>
    </row>
    <row r="347" spans="1:31" s="15" customFormat="1" ht="15" customHeight="1" thickBot="1" x14ac:dyDescent="0.3">
      <c r="A347" s="18">
        <f>A340+1</f>
        <v>49</v>
      </c>
      <c r="B347" s="254"/>
      <c r="C347" s="264"/>
      <c r="D347" s="152" t="s">
        <v>533</v>
      </c>
      <c r="E347" s="288" t="s">
        <v>21</v>
      </c>
      <c r="F347" s="289"/>
      <c r="G347" s="256" t="s">
        <v>0</v>
      </c>
      <c r="H347" s="236" t="s">
        <v>0</v>
      </c>
      <c r="I347" s="232" t="s">
        <v>0</v>
      </c>
      <c r="J347" s="274" t="s">
        <v>305</v>
      </c>
      <c r="K347" s="230" t="str">
        <f>IF(S344=1,"Photo Needed",IF(S344=2,"24/7",IF(S344=3,"Has Photo","")))</f>
        <v>Photo Needed</v>
      </c>
      <c r="L347" s="269" t="s">
        <v>398</v>
      </c>
      <c r="M347" s="478"/>
      <c r="N347" s="479"/>
      <c r="O347" s="479"/>
      <c r="P347" s="480"/>
      <c r="Q347" s="487"/>
      <c r="R347" s="488"/>
      <c r="S347" s="488"/>
      <c r="T347" s="488"/>
      <c r="U347" s="488"/>
      <c r="V347" s="488"/>
      <c r="W347" s="488"/>
      <c r="X347" s="488"/>
      <c r="Y347" s="489"/>
      <c r="Z347" s="496"/>
      <c r="AA347" s="494"/>
      <c r="AB347" s="495"/>
      <c r="AC347" s="178" t="s">
        <v>0</v>
      </c>
      <c r="AD347" s="114" t="s">
        <v>0</v>
      </c>
      <c r="AE347" s="114"/>
    </row>
    <row r="348" spans="1:31" s="15" customFormat="1" ht="15" customHeight="1" thickTop="1" thickBot="1" x14ac:dyDescent="0.3">
      <c r="A348" s="219" t="str">
        <f>IF(Z344=1,"VERIFIED",IF(AA344=1,"CHECKED",IF(R344=1,"CHECK",IF(T344=1,"VERIFY",IF(U344=1,"NEED APP","NOT SCHED")))))</f>
        <v>NOT SCHED</v>
      </c>
      <c r="B348" s="255"/>
      <c r="C348" s="265"/>
      <c r="D348" s="152" t="s">
        <v>317</v>
      </c>
      <c r="E348" s="89" t="s">
        <v>0</v>
      </c>
      <c r="F348" s="89" t="s">
        <v>0</v>
      </c>
      <c r="G348" s="257"/>
      <c r="H348" s="237"/>
      <c r="I348" s="273"/>
      <c r="J348" s="275"/>
      <c r="K348" s="231"/>
      <c r="L348" s="270"/>
      <c r="M348" s="481"/>
      <c r="N348" s="482"/>
      <c r="O348" s="482"/>
      <c r="P348" s="483"/>
      <c r="Q348" s="490"/>
      <c r="R348" s="491"/>
      <c r="S348" s="491"/>
      <c r="T348" s="491"/>
      <c r="U348" s="491"/>
      <c r="V348" s="491"/>
      <c r="W348" s="491"/>
      <c r="X348" s="491"/>
      <c r="Y348" s="492"/>
      <c r="Z348" s="497"/>
      <c r="AA348" s="498"/>
      <c r="AB348" s="499"/>
      <c r="AC348" s="178" t="s">
        <v>0</v>
      </c>
      <c r="AD348" s="114" t="s">
        <v>0</v>
      </c>
      <c r="AE348" s="114"/>
    </row>
    <row r="349" spans="1:31" s="45" customFormat="1" ht="4.9000000000000004" customHeight="1" thickTop="1" thickBot="1" x14ac:dyDescent="0.3">
      <c r="A349" s="29"/>
      <c r="B349" s="30"/>
      <c r="C349" s="31"/>
      <c r="D349" s="32"/>
      <c r="E349" s="33"/>
      <c r="F349" s="33"/>
      <c r="G349" s="34"/>
      <c r="H349" s="33"/>
      <c r="I349" s="35"/>
      <c r="J349" s="35"/>
      <c r="K349" s="36"/>
      <c r="L349" s="96"/>
      <c r="M349" s="37"/>
      <c r="N349" s="37"/>
      <c r="O349" s="37"/>
      <c r="P349" s="38"/>
      <c r="Q349" s="213"/>
      <c r="R349" s="39"/>
      <c r="S349" s="40"/>
      <c r="T349" s="41"/>
      <c r="U349" s="42"/>
      <c r="V349" s="43"/>
      <c r="W349" s="44"/>
      <c r="X349" s="44"/>
      <c r="Y349" s="214"/>
      <c r="Z349" s="117"/>
      <c r="AA349" s="39"/>
      <c r="AB349" s="118"/>
      <c r="AC349" s="178" t="s">
        <v>0</v>
      </c>
      <c r="AD349" s="114" t="s">
        <v>0</v>
      </c>
      <c r="AE349" s="114"/>
    </row>
    <row r="350" spans="1:31" s="16" customFormat="1" ht="9" customHeight="1" thickTop="1" thickBot="1" x14ac:dyDescent="0.3">
      <c r="A350" s="140" t="s">
        <v>351</v>
      </c>
      <c r="B350" s="141" t="s">
        <v>7</v>
      </c>
      <c r="C350" s="141"/>
      <c r="D350" s="141" t="s">
        <v>8</v>
      </c>
      <c r="E350" s="141" t="s">
        <v>9</v>
      </c>
      <c r="F350" s="141" t="s">
        <v>10</v>
      </c>
      <c r="G350" s="142" t="s">
        <v>11</v>
      </c>
      <c r="H350" s="142" t="s">
        <v>12</v>
      </c>
      <c r="I350" s="142" t="s">
        <v>16</v>
      </c>
      <c r="J350" s="143" t="s">
        <v>13</v>
      </c>
      <c r="K350" s="143" t="s">
        <v>14</v>
      </c>
      <c r="L350" s="144" t="s">
        <v>355</v>
      </c>
      <c r="M350" s="145" t="s">
        <v>19</v>
      </c>
      <c r="N350" s="145" t="s">
        <v>312</v>
      </c>
      <c r="O350" s="145" t="s">
        <v>313</v>
      </c>
      <c r="P350" s="216" t="s">
        <v>529</v>
      </c>
      <c r="Q350" s="211"/>
      <c r="R350" s="155"/>
      <c r="S350" s="155"/>
      <c r="T350" s="155"/>
      <c r="U350" s="156"/>
      <c r="V350" s="146"/>
      <c r="W350" s="146"/>
      <c r="X350" s="146"/>
      <c r="Y350" s="147"/>
      <c r="Z350" s="179" t="s">
        <v>536</v>
      </c>
      <c r="AA350" s="146" t="s">
        <v>537</v>
      </c>
      <c r="AB350" s="147" t="s">
        <v>538</v>
      </c>
      <c r="AC350" s="178" t="s">
        <v>0</v>
      </c>
      <c r="AD350" s="114" t="s">
        <v>0</v>
      </c>
      <c r="AE350" s="114"/>
    </row>
    <row r="351" spans="1:31" s="15" customFormat="1" ht="15" customHeight="1" thickTop="1" thickBot="1" x14ac:dyDescent="0.25">
      <c r="A351" s="26" t="s">
        <v>2</v>
      </c>
      <c r="B351" s="253" t="s">
        <v>362</v>
      </c>
      <c r="C351" s="264" t="s">
        <v>0</v>
      </c>
      <c r="D351" s="152" t="s">
        <v>532</v>
      </c>
      <c r="E351" s="160" t="s">
        <v>350</v>
      </c>
      <c r="F351" s="160" t="s">
        <v>557</v>
      </c>
      <c r="G351" s="262" t="s">
        <v>0</v>
      </c>
      <c r="H351" s="232" t="s">
        <v>0</v>
      </c>
      <c r="I351" s="328">
        <v>6.7</v>
      </c>
      <c r="J351" s="383">
        <v>0</v>
      </c>
      <c r="K351" s="260">
        <f>IF(I351=" "," ",(I351+$H$6-J351))</f>
        <v>7.5</v>
      </c>
      <c r="L351" s="271" t="s">
        <v>310</v>
      </c>
      <c r="M351" s="222">
        <v>2016</v>
      </c>
      <c r="N351" s="241" t="str">
        <f>IF(Z351=1,"VERIFIED",IF(AA351=1,"CHECKED",IF(R351=1,"CHECK",IF(T351=1,"VERIFY",IF(U351=1,"NEED APP","NOT SCHED")))))</f>
        <v>NOT SCHED</v>
      </c>
      <c r="O351" s="90" t="s">
        <v>314</v>
      </c>
      <c r="P351" s="243" t="s">
        <v>337</v>
      </c>
      <c r="Q351" s="208">
        <f>IF(A352=" "," ",1)</f>
        <v>1</v>
      </c>
      <c r="R351" s="112" t="s">
        <v>0</v>
      </c>
      <c r="S351" s="51">
        <v>1</v>
      </c>
      <c r="T351" s="95" t="s">
        <v>0</v>
      </c>
      <c r="U351" s="28" t="s">
        <v>0</v>
      </c>
      <c r="V351" s="48" t="s">
        <v>0</v>
      </c>
      <c r="W351" s="49" t="s">
        <v>0</v>
      </c>
      <c r="X351" s="50" t="s">
        <v>0</v>
      </c>
      <c r="Y351" s="212" t="s">
        <v>0</v>
      </c>
      <c r="Z351" s="115" t="s">
        <v>0</v>
      </c>
      <c r="AA351" s="112" t="s">
        <v>0</v>
      </c>
      <c r="AB351" s="116" t="s">
        <v>0</v>
      </c>
      <c r="AC351" s="178" t="s">
        <v>0</v>
      </c>
      <c r="AD351" s="114" t="s">
        <v>0</v>
      </c>
      <c r="AE351" s="114"/>
    </row>
    <row r="352" spans="1:31" s="15" customFormat="1" ht="15" customHeight="1" thickTop="1" thickBot="1" x14ac:dyDescent="0.3">
      <c r="A352" s="27">
        <v>0</v>
      </c>
      <c r="B352" s="254"/>
      <c r="C352" s="264"/>
      <c r="D352" s="152" t="s">
        <v>316</v>
      </c>
      <c r="E352" s="310" t="s">
        <v>20</v>
      </c>
      <c r="F352" s="311"/>
      <c r="G352" s="263"/>
      <c r="H352" s="233"/>
      <c r="I352" s="329"/>
      <c r="J352" s="384"/>
      <c r="K352" s="261"/>
      <c r="L352" s="272"/>
      <c r="M352" s="223">
        <v>42783</v>
      </c>
      <c r="N352" s="242"/>
      <c r="O352" s="91" t="s">
        <v>315</v>
      </c>
      <c r="P352" s="244"/>
      <c r="Q352" s="484" t="s">
        <v>597</v>
      </c>
      <c r="R352" s="485"/>
      <c r="S352" s="485"/>
      <c r="T352" s="485"/>
      <c r="U352" s="485"/>
      <c r="V352" s="485"/>
      <c r="W352" s="485"/>
      <c r="X352" s="485"/>
      <c r="Y352" s="486"/>
      <c r="Z352" s="493" t="s">
        <v>598</v>
      </c>
      <c r="AA352" s="494"/>
      <c r="AB352" s="495"/>
      <c r="AC352" s="178" t="s">
        <v>0</v>
      </c>
      <c r="AD352" s="114" t="s">
        <v>0</v>
      </c>
      <c r="AE352" s="114"/>
    </row>
    <row r="353" spans="1:31" s="17" customFormat="1" ht="9" customHeight="1" thickTop="1" thickBot="1" x14ac:dyDescent="0.3">
      <c r="A353" s="218" t="s">
        <v>215</v>
      </c>
      <c r="B353" s="254"/>
      <c r="C353" s="264"/>
      <c r="D353" s="151" t="s">
        <v>531</v>
      </c>
      <c r="E353" s="129" t="s">
        <v>496</v>
      </c>
      <c r="F353" s="129" t="s">
        <v>407</v>
      </c>
      <c r="G353" s="153" t="s">
        <v>15</v>
      </c>
      <c r="H353" s="154" t="s">
        <v>534</v>
      </c>
      <c r="I353" s="154" t="s">
        <v>18</v>
      </c>
      <c r="J353" s="154" t="s">
        <v>17</v>
      </c>
      <c r="K353" s="154" t="s">
        <v>4</v>
      </c>
      <c r="L353" s="153" t="s">
        <v>535</v>
      </c>
      <c r="M353" s="475" t="s">
        <v>586</v>
      </c>
      <c r="N353" s="476"/>
      <c r="O353" s="476"/>
      <c r="P353" s="477"/>
      <c r="Q353" s="487"/>
      <c r="R353" s="488"/>
      <c r="S353" s="488"/>
      <c r="T353" s="488"/>
      <c r="U353" s="488"/>
      <c r="V353" s="488"/>
      <c r="W353" s="488"/>
      <c r="X353" s="488"/>
      <c r="Y353" s="489"/>
      <c r="Z353" s="496"/>
      <c r="AA353" s="494"/>
      <c r="AB353" s="495"/>
      <c r="AC353" s="178" t="s">
        <v>0</v>
      </c>
      <c r="AD353" s="114" t="s">
        <v>0</v>
      </c>
      <c r="AE353" s="114"/>
    </row>
    <row r="354" spans="1:31" s="15" customFormat="1" ht="15" customHeight="1" thickBot="1" x14ac:dyDescent="0.3">
      <c r="A354" s="18">
        <f>A347+1</f>
        <v>50</v>
      </c>
      <c r="B354" s="254"/>
      <c r="C354" s="264"/>
      <c r="D354" s="152" t="s">
        <v>533</v>
      </c>
      <c r="E354" s="281" t="s">
        <v>21</v>
      </c>
      <c r="F354" s="282"/>
      <c r="G354" s="256" t="s">
        <v>0</v>
      </c>
      <c r="H354" s="236" t="s">
        <v>0</v>
      </c>
      <c r="I354" s="232" t="s">
        <v>0</v>
      </c>
      <c r="J354" s="274" t="s">
        <v>305</v>
      </c>
      <c r="K354" s="230" t="str">
        <f>IF(S351=1,"Photo Needed",IF(S351=2,"24/7",IF(S351=3,"Has Photo","")))</f>
        <v>Photo Needed</v>
      </c>
      <c r="L354" s="269" t="s">
        <v>398</v>
      </c>
      <c r="M354" s="478"/>
      <c r="N354" s="479"/>
      <c r="O354" s="479"/>
      <c r="P354" s="480"/>
      <c r="Q354" s="487"/>
      <c r="R354" s="488"/>
      <c r="S354" s="488"/>
      <c r="T354" s="488"/>
      <c r="U354" s="488"/>
      <c r="V354" s="488"/>
      <c r="W354" s="488"/>
      <c r="X354" s="488"/>
      <c r="Y354" s="489"/>
      <c r="Z354" s="496"/>
      <c r="AA354" s="494"/>
      <c r="AB354" s="495"/>
      <c r="AC354" s="178" t="s">
        <v>0</v>
      </c>
      <c r="AD354" s="114" t="s">
        <v>0</v>
      </c>
      <c r="AE354" s="114"/>
    </row>
    <row r="355" spans="1:31" s="15" customFormat="1" ht="15" customHeight="1" thickTop="1" thickBot="1" x14ac:dyDescent="0.3">
      <c r="A355" s="219" t="str">
        <f>IF(Z351=1,"VERIFIED",IF(AA351=1,"CHECKED",IF(R351=1,"CHECK",IF(T351=1,"VERIFY",IF(U351=1,"NEED APP","NOT SCHED")))))</f>
        <v>NOT SCHED</v>
      </c>
      <c r="B355" s="286"/>
      <c r="C355" s="265"/>
      <c r="D355" s="152" t="s">
        <v>317</v>
      </c>
      <c r="E355" s="133" t="s">
        <v>0</v>
      </c>
      <c r="F355" s="133" t="s">
        <v>0</v>
      </c>
      <c r="G355" s="257"/>
      <c r="H355" s="237"/>
      <c r="I355" s="273"/>
      <c r="J355" s="275"/>
      <c r="K355" s="231"/>
      <c r="L355" s="270"/>
      <c r="M355" s="481"/>
      <c r="N355" s="482"/>
      <c r="O355" s="482"/>
      <c r="P355" s="483"/>
      <c r="Q355" s="490"/>
      <c r="R355" s="491"/>
      <c r="S355" s="491"/>
      <c r="T355" s="491"/>
      <c r="U355" s="491"/>
      <c r="V355" s="491"/>
      <c r="W355" s="491"/>
      <c r="X355" s="491"/>
      <c r="Y355" s="492"/>
      <c r="Z355" s="497"/>
      <c r="AA355" s="498"/>
      <c r="AB355" s="499"/>
      <c r="AC355" s="178" t="s">
        <v>0</v>
      </c>
      <c r="AD355" s="114" t="s">
        <v>0</v>
      </c>
      <c r="AE355" s="114"/>
    </row>
    <row r="356" spans="1:31" s="45" customFormat="1" ht="4.9000000000000004" customHeight="1" thickTop="1" thickBot="1" x14ac:dyDescent="0.3">
      <c r="A356" s="29"/>
      <c r="B356" s="30"/>
      <c r="C356" s="31"/>
      <c r="D356" s="32"/>
      <c r="E356" s="33"/>
      <c r="F356" s="33"/>
      <c r="G356" s="34"/>
      <c r="H356" s="33"/>
      <c r="I356" s="35"/>
      <c r="J356" s="35"/>
      <c r="K356" s="36"/>
      <c r="L356" s="96"/>
      <c r="M356" s="37"/>
      <c r="N356" s="37"/>
      <c r="O356" s="37"/>
      <c r="P356" s="38"/>
      <c r="Q356" s="213"/>
      <c r="R356" s="39"/>
      <c r="S356" s="40"/>
      <c r="T356" s="41"/>
      <c r="U356" s="42"/>
      <c r="V356" s="43"/>
      <c r="W356" s="44"/>
      <c r="X356" s="44"/>
      <c r="Y356" s="214"/>
      <c r="Z356" s="117"/>
      <c r="AA356" s="39"/>
      <c r="AB356" s="118"/>
      <c r="AC356" s="178" t="s">
        <v>0</v>
      </c>
      <c r="AD356" s="114" t="s">
        <v>0</v>
      </c>
      <c r="AE356" s="114"/>
    </row>
    <row r="357" spans="1:31" s="16" customFormat="1" ht="9" customHeight="1" thickTop="1" thickBot="1" x14ac:dyDescent="0.3">
      <c r="A357" s="140" t="s">
        <v>351</v>
      </c>
      <c r="B357" s="141" t="s">
        <v>7</v>
      </c>
      <c r="C357" s="141"/>
      <c r="D357" s="141" t="s">
        <v>8</v>
      </c>
      <c r="E357" s="141" t="s">
        <v>9</v>
      </c>
      <c r="F357" s="141" t="s">
        <v>10</v>
      </c>
      <c r="G357" s="142" t="s">
        <v>11</v>
      </c>
      <c r="H357" s="142" t="s">
        <v>12</v>
      </c>
      <c r="I357" s="142" t="s">
        <v>16</v>
      </c>
      <c r="J357" s="143" t="s">
        <v>13</v>
      </c>
      <c r="K357" s="143" t="s">
        <v>14</v>
      </c>
      <c r="L357" s="144" t="s">
        <v>355</v>
      </c>
      <c r="M357" s="145" t="s">
        <v>19</v>
      </c>
      <c r="N357" s="145" t="s">
        <v>312</v>
      </c>
      <c r="O357" s="145" t="s">
        <v>313</v>
      </c>
      <c r="P357" s="216" t="s">
        <v>529</v>
      </c>
      <c r="Q357" s="211"/>
      <c r="R357" s="155"/>
      <c r="S357" s="155"/>
      <c r="T357" s="155"/>
      <c r="U357" s="156"/>
      <c r="V357" s="146"/>
      <c r="W357" s="146"/>
      <c r="X357" s="146"/>
      <c r="Y357" s="147"/>
      <c r="Z357" s="179" t="s">
        <v>536</v>
      </c>
      <c r="AA357" s="146" t="s">
        <v>537</v>
      </c>
      <c r="AB357" s="147" t="s">
        <v>538</v>
      </c>
      <c r="AC357" s="178" t="s">
        <v>0</v>
      </c>
      <c r="AD357" s="114" t="s">
        <v>0</v>
      </c>
      <c r="AE357" s="114"/>
    </row>
    <row r="358" spans="1:31" s="15" customFormat="1" ht="15" customHeight="1" thickTop="1" thickBot="1" x14ac:dyDescent="0.25">
      <c r="A358" s="205" t="s">
        <v>549</v>
      </c>
      <c r="B358" s="253" t="s">
        <v>188</v>
      </c>
      <c r="C358" s="264" t="s">
        <v>0</v>
      </c>
      <c r="D358" s="152" t="s">
        <v>532</v>
      </c>
      <c r="E358" s="160" t="s">
        <v>525</v>
      </c>
      <c r="F358" s="160" t="s">
        <v>526</v>
      </c>
      <c r="G358" s="262" t="s">
        <v>0</v>
      </c>
      <c r="H358" s="232" t="s">
        <v>0</v>
      </c>
      <c r="I358" s="234">
        <v>12</v>
      </c>
      <c r="J358" s="234">
        <v>1.1499999999999999</v>
      </c>
      <c r="K358" s="260">
        <f>IF(I358=" "," ",(I358+$H$6-J358))</f>
        <v>11.65</v>
      </c>
      <c r="L358" s="271" t="s">
        <v>306</v>
      </c>
      <c r="M358" s="222">
        <v>2016</v>
      </c>
      <c r="N358" s="241" t="str">
        <f>IF(Z358=1,"VERIFIED",IF(AA358=1,"CHECKED",IF(R358=1,"CHECK",IF(T358=1,"VERIFY",IF(U358=1,"NEED APP","NOT SCHED")))))</f>
        <v>NOT SCHED</v>
      </c>
      <c r="O358" s="90" t="s">
        <v>314</v>
      </c>
      <c r="P358" s="243" t="s">
        <v>319</v>
      </c>
      <c r="Q358" s="208">
        <f>IF(A359=" "," ",1)</f>
        <v>1</v>
      </c>
      <c r="R358" s="112" t="s">
        <v>0</v>
      </c>
      <c r="S358" s="51">
        <v>1</v>
      </c>
      <c r="T358" s="95" t="s">
        <v>0</v>
      </c>
      <c r="U358" s="28" t="s">
        <v>0</v>
      </c>
      <c r="V358" s="48" t="s">
        <v>0</v>
      </c>
      <c r="W358" s="49" t="s">
        <v>0</v>
      </c>
      <c r="X358" s="50" t="s">
        <v>0</v>
      </c>
      <c r="Y358" s="212" t="s">
        <v>0</v>
      </c>
      <c r="Z358" s="115" t="s">
        <v>0</v>
      </c>
      <c r="AA358" s="112" t="s">
        <v>0</v>
      </c>
      <c r="AB358" s="116" t="s">
        <v>0</v>
      </c>
      <c r="AC358" s="178" t="s">
        <v>0</v>
      </c>
      <c r="AD358" s="114" t="s">
        <v>0</v>
      </c>
      <c r="AE358" s="114"/>
    </row>
    <row r="359" spans="1:31" s="15" customFormat="1" ht="15" customHeight="1" thickTop="1" thickBot="1" x14ac:dyDescent="0.25">
      <c r="A359" s="217" t="s">
        <v>186</v>
      </c>
      <c r="B359" s="254"/>
      <c r="C359" s="264"/>
      <c r="D359" s="152" t="s">
        <v>316</v>
      </c>
      <c r="E359" s="161" t="s">
        <v>525</v>
      </c>
      <c r="F359" s="161" t="s">
        <v>526</v>
      </c>
      <c r="G359" s="263"/>
      <c r="H359" s="233"/>
      <c r="I359" s="235"/>
      <c r="J359" s="277"/>
      <c r="K359" s="261"/>
      <c r="L359" s="272"/>
      <c r="M359" s="223">
        <v>42783</v>
      </c>
      <c r="N359" s="242"/>
      <c r="O359" s="91" t="s">
        <v>315</v>
      </c>
      <c r="P359" s="244"/>
      <c r="Q359" s="484" t="s">
        <v>597</v>
      </c>
      <c r="R359" s="485"/>
      <c r="S359" s="485"/>
      <c r="T359" s="485"/>
      <c r="U359" s="485"/>
      <c r="V359" s="485"/>
      <c r="W359" s="485"/>
      <c r="X359" s="485"/>
      <c r="Y359" s="486"/>
      <c r="Z359" s="493" t="s">
        <v>598</v>
      </c>
      <c r="AA359" s="494"/>
      <c r="AB359" s="495"/>
      <c r="AC359" s="178" t="s">
        <v>0</v>
      </c>
      <c r="AD359" s="114" t="s">
        <v>0</v>
      </c>
      <c r="AE359" s="114"/>
    </row>
    <row r="360" spans="1:31" s="17" customFormat="1" ht="9" customHeight="1" thickTop="1" thickBot="1" x14ac:dyDescent="0.3">
      <c r="A360" s="218" t="s">
        <v>187</v>
      </c>
      <c r="B360" s="254"/>
      <c r="C360" s="264"/>
      <c r="D360" s="151" t="s">
        <v>531</v>
      </c>
      <c r="E360" s="129" t="s">
        <v>404</v>
      </c>
      <c r="F360" s="129" t="s">
        <v>405</v>
      </c>
      <c r="G360" s="153" t="s">
        <v>15</v>
      </c>
      <c r="H360" s="154" t="s">
        <v>534</v>
      </c>
      <c r="I360" s="154" t="s">
        <v>18</v>
      </c>
      <c r="J360" s="154" t="s">
        <v>17</v>
      </c>
      <c r="K360" s="154" t="s">
        <v>4</v>
      </c>
      <c r="L360" s="153" t="s">
        <v>535</v>
      </c>
      <c r="M360" s="475" t="s">
        <v>596</v>
      </c>
      <c r="N360" s="476"/>
      <c r="O360" s="476"/>
      <c r="P360" s="477"/>
      <c r="Q360" s="487"/>
      <c r="R360" s="488"/>
      <c r="S360" s="488"/>
      <c r="T360" s="488"/>
      <c r="U360" s="488"/>
      <c r="V360" s="488"/>
      <c r="W360" s="488"/>
      <c r="X360" s="488"/>
      <c r="Y360" s="489"/>
      <c r="Z360" s="496"/>
      <c r="AA360" s="494"/>
      <c r="AB360" s="495"/>
      <c r="AC360" s="178" t="s">
        <v>0</v>
      </c>
      <c r="AD360" s="114" t="s">
        <v>0</v>
      </c>
      <c r="AE360" s="114"/>
    </row>
    <row r="361" spans="1:31" s="15" customFormat="1" ht="15" customHeight="1" thickBot="1" x14ac:dyDescent="0.3">
      <c r="A361" s="18">
        <v>51</v>
      </c>
      <c r="B361" s="254"/>
      <c r="C361" s="264"/>
      <c r="D361" s="152" t="s">
        <v>533</v>
      </c>
      <c r="E361" s="288" t="s">
        <v>21</v>
      </c>
      <c r="F361" s="289"/>
      <c r="G361" s="256" t="s">
        <v>0</v>
      </c>
      <c r="H361" s="236" t="s">
        <v>368</v>
      </c>
      <c r="I361" s="232" t="s">
        <v>0</v>
      </c>
      <c r="J361" s="274" t="s">
        <v>305</v>
      </c>
      <c r="K361" s="230" t="str">
        <f>IF(S358=1,"Photo Needed",IF(S358=2,"24/7",IF(S358=3,"Has Photo","")))</f>
        <v>Photo Needed</v>
      </c>
      <c r="L361" s="269" t="s">
        <v>398</v>
      </c>
      <c r="M361" s="478"/>
      <c r="N361" s="479"/>
      <c r="O361" s="479"/>
      <c r="P361" s="480"/>
      <c r="Q361" s="487"/>
      <c r="R361" s="488"/>
      <c r="S361" s="488"/>
      <c r="T361" s="488"/>
      <c r="U361" s="488"/>
      <c r="V361" s="488"/>
      <c r="W361" s="488"/>
      <c r="X361" s="488"/>
      <c r="Y361" s="489"/>
      <c r="Z361" s="496"/>
      <c r="AA361" s="494"/>
      <c r="AB361" s="495"/>
      <c r="AC361" s="178" t="s">
        <v>0</v>
      </c>
      <c r="AD361" s="114" t="s">
        <v>0</v>
      </c>
      <c r="AE361" s="114"/>
    </row>
    <row r="362" spans="1:31" s="15" customFormat="1" ht="15" customHeight="1" thickTop="1" thickBot="1" x14ac:dyDescent="0.3">
      <c r="A362" s="219" t="str">
        <f>IF(Z358=1,"VERIFIED",IF(AA358=1,"CHECKED",IF(R358=1,"CHECK",IF(T358=1,"VERIFY",IF(U358=1,"NEED APP","NOT SCHED")))))</f>
        <v>NOT SCHED</v>
      </c>
      <c r="B362" s="255"/>
      <c r="C362" s="265"/>
      <c r="D362" s="152" t="s">
        <v>317</v>
      </c>
      <c r="E362" s="133" t="s">
        <v>0</v>
      </c>
      <c r="F362" s="133" t="s">
        <v>0</v>
      </c>
      <c r="G362" s="257"/>
      <c r="H362" s="237"/>
      <c r="I362" s="273"/>
      <c r="J362" s="275"/>
      <c r="K362" s="231"/>
      <c r="L362" s="270"/>
      <c r="M362" s="481"/>
      <c r="N362" s="482"/>
      <c r="O362" s="482"/>
      <c r="P362" s="483"/>
      <c r="Q362" s="490"/>
      <c r="R362" s="491"/>
      <c r="S362" s="491"/>
      <c r="T362" s="491"/>
      <c r="U362" s="491"/>
      <c r="V362" s="491"/>
      <c r="W362" s="491"/>
      <c r="X362" s="491"/>
      <c r="Y362" s="492"/>
      <c r="Z362" s="497"/>
      <c r="AA362" s="498"/>
      <c r="AB362" s="499"/>
      <c r="AC362" s="178" t="s">
        <v>0</v>
      </c>
      <c r="AD362" s="114" t="s">
        <v>0</v>
      </c>
      <c r="AE362" s="114"/>
    </row>
    <row r="363" spans="1:31" s="45" customFormat="1" ht="4.9000000000000004" customHeight="1" thickTop="1" thickBot="1" x14ac:dyDescent="0.3">
      <c r="A363" s="29"/>
      <c r="B363" s="30"/>
      <c r="C363" s="31"/>
      <c r="D363" s="32"/>
      <c r="E363" s="33"/>
      <c r="F363" s="33"/>
      <c r="G363" s="34"/>
      <c r="H363" s="33"/>
      <c r="I363" s="35"/>
      <c r="J363" s="35"/>
      <c r="K363" s="36"/>
      <c r="L363" s="96"/>
      <c r="M363" s="37"/>
      <c r="N363" s="37"/>
      <c r="O363" s="37"/>
      <c r="P363" s="38"/>
      <c r="Q363" s="213"/>
      <c r="R363" s="39"/>
      <c r="S363" s="40"/>
      <c r="T363" s="41"/>
      <c r="U363" s="42"/>
      <c r="V363" s="43"/>
      <c r="W363" s="44"/>
      <c r="X363" s="44"/>
      <c r="Y363" s="214"/>
      <c r="Z363" s="117"/>
      <c r="AA363" s="39"/>
      <c r="AB363" s="118"/>
      <c r="AC363" s="178" t="s">
        <v>0</v>
      </c>
      <c r="AD363" s="114" t="s">
        <v>0</v>
      </c>
      <c r="AE363" s="114"/>
    </row>
    <row r="364" spans="1:31" s="16" customFormat="1" ht="9" customHeight="1" thickTop="1" thickBot="1" x14ac:dyDescent="0.3">
      <c r="A364" s="140" t="s">
        <v>0</v>
      </c>
      <c r="B364" s="141" t="s">
        <v>7</v>
      </c>
      <c r="C364" s="141"/>
      <c r="D364" s="141" t="s">
        <v>8</v>
      </c>
      <c r="E364" s="141" t="s">
        <v>9</v>
      </c>
      <c r="F364" s="141" t="s">
        <v>10</v>
      </c>
      <c r="G364" s="142" t="s">
        <v>11</v>
      </c>
      <c r="H364" s="142" t="s">
        <v>12</v>
      </c>
      <c r="I364" s="142" t="s">
        <v>16</v>
      </c>
      <c r="J364" s="143" t="s">
        <v>13</v>
      </c>
      <c r="K364" s="143" t="s">
        <v>14</v>
      </c>
      <c r="L364" s="144" t="s">
        <v>355</v>
      </c>
      <c r="M364" s="145" t="s">
        <v>19</v>
      </c>
      <c r="N364" s="145" t="s">
        <v>312</v>
      </c>
      <c r="O364" s="145" t="s">
        <v>313</v>
      </c>
      <c r="P364" s="216" t="s">
        <v>529</v>
      </c>
      <c r="Q364" s="211"/>
      <c r="R364" s="155"/>
      <c r="S364" s="155"/>
      <c r="T364" s="155"/>
      <c r="U364" s="156"/>
      <c r="V364" s="146"/>
      <c r="W364" s="146"/>
      <c r="X364" s="146"/>
      <c r="Y364" s="147"/>
      <c r="Z364" s="179" t="s">
        <v>536</v>
      </c>
      <c r="AA364" s="146" t="s">
        <v>537</v>
      </c>
      <c r="AB364" s="147" t="s">
        <v>538</v>
      </c>
      <c r="AC364" s="178" t="s">
        <v>0</v>
      </c>
      <c r="AD364" s="114" t="s">
        <v>0</v>
      </c>
      <c r="AE364" s="114"/>
    </row>
    <row r="365" spans="1:31" s="15" customFormat="1" ht="15" customHeight="1" thickTop="1" thickBot="1" x14ac:dyDescent="0.3">
      <c r="A365" s="26" t="s">
        <v>0</v>
      </c>
      <c r="B365" s="253"/>
      <c r="C365" s="264" t="s">
        <v>0</v>
      </c>
      <c r="D365" s="152" t="s">
        <v>532</v>
      </c>
      <c r="E365" s="66" t="s">
        <v>0</v>
      </c>
      <c r="F365" s="66" t="s">
        <v>0</v>
      </c>
      <c r="G365" s="262" t="s">
        <v>0</v>
      </c>
      <c r="H365" s="232" t="s">
        <v>0</v>
      </c>
      <c r="I365" s="424" t="s">
        <v>0</v>
      </c>
      <c r="J365" s="232" t="s">
        <v>0</v>
      </c>
      <c r="K365" s="260" t="str">
        <f>IF(I365=" "," ",(I365+$H$6-J365))</f>
        <v xml:space="preserve"> </v>
      </c>
      <c r="L365" s="426" t="s">
        <v>0</v>
      </c>
      <c r="M365" s="222" t="s">
        <v>0</v>
      </c>
      <c r="N365" s="241" t="str">
        <f>IF(Z365=1,"VERIFIED",IF(AA365=1,"CHECKED",IF(R365=1,"CHECK",IF(T365=1,"VERIFY",IF(U365=1,"NEED APP","NOT SCHED")))))</f>
        <v>NOT SCHED</v>
      </c>
      <c r="O365" s="90" t="s">
        <v>0</v>
      </c>
      <c r="P365" s="243" t="s">
        <v>0</v>
      </c>
      <c r="Q365" s="208" t="str">
        <f>IF(A366=" "," ",1)</f>
        <v xml:space="preserve"> </v>
      </c>
      <c r="R365" s="112" t="s">
        <v>0</v>
      </c>
      <c r="S365" s="51" t="s">
        <v>0</v>
      </c>
      <c r="T365" s="95" t="s">
        <v>0</v>
      </c>
      <c r="U365" s="28" t="s">
        <v>0</v>
      </c>
      <c r="V365" s="48" t="s">
        <v>0</v>
      </c>
      <c r="W365" s="49" t="s">
        <v>0</v>
      </c>
      <c r="X365" s="50" t="s">
        <v>0</v>
      </c>
      <c r="Y365" s="212" t="s">
        <v>0</v>
      </c>
      <c r="Z365" s="115" t="s">
        <v>0</v>
      </c>
      <c r="AA365" s="112" t="s">
        <v>0</v>
      </c>
      <c r="AB365" s="116" t="s">
        <v>0</v>
      </c>
      <c r="AC365" s="178" t="s">
        <v>0</v>
      </c>
      <c r="AD365" s="114" t="s">
        <v>0</v>
      </c>
      <c r="AE365" s="114"/>
    </row>
    <row r="366" spans="1:31" s="15" customFormat="1" ht="15" customHeight="1" thickTop="1" thickBot="1" x14ac:dyDescent="0.3">
      <c r="A366" s="27" t="s">
        <v>0</v>
      </c>
      <c r="B366" s="254"/>
      <c r="C366" s="264"/>
      <c r="D366" s="152" t="s">
        <v>316</v>
      </c>
      <c r="E366" s="66" t="s">
        <v>0</v>
      </c>
      <c r="F366" s="66" t="s">
        <v>0</v>
      </c>
      <c r="G366" s="263"/>
      <c r="H366" s="233"/>
      <c r="I366" s="425"/>
      <c r="J366" s="233"/>
      <c r="K366" s="261"/>
      <c r="L366" s="427"/>
      <c r="M366" s="223" t="s">
        <v>0</v>
      </c>
      <c r="N366" s="242"/>
      <c r="O366" s="91" t="s">
        <v>0</v>
      </c>
      <c r="P366" s="244"/>
      <c r="Q366" s="415" t="s">
        <v>0</v>
      </c>
      <c r="R366" s="416"/>
      <c r="S366" s="416"/>
      <c r="T366" s="416"/>
      <c r="U366" s="416"/>
      <c r="V366" s="416"/>
      <c r="W366" s="416"/>
      <c r="X366" s="416"/>
      <c r="Y366" s="417"/>
      <c r="Z366" s="438" t="s">
        <v>0</v>
      </c>
      <c r="AA366" s="439"/>
      <c r="AB366" s="440"/>
      <c r="AC366" s="178" t="s">
        <v>0</v>
      </c>
      <c r="AD366" s="114" t="s">
        <v>0</v>
      </c>
      <c r="AE366" s="114"/>
    </row>
    <row r="367" spans="1:31" s="17" customFormat="1" ht="9" customHeight="1" thickTop="1" thickBot="1" x14ac:dyDescent="0.3">
      <c r="A367" s="220" t="s">
        <v>0</v>
      </c>
      <c r="B367" s="254"/>
      <c r="C367" s="264"/>
      <c r="D367" s="151" t="s">
        <v>531</v>
      </c>
      <c r="E367" s="129" t="s">
        <v>0</v>
      </c>
      <c r="F367" s="129" t="s">
        <v>0</v>
      </c>
      <c r="G367" s="153" t="s">
        <v>15</v>
      </c>
      <c r="H367" s="154" t="s">
        <v>534</v>
      </c>
      <c r="I367" s="154" t="s">
        <v>18</v>
      </c>
      <c r="J367" s="154" t="s">
        <v>17</v>
      </c>
      <c r="K367" s="154" t="s">
        <v>4</v>
      </c>
      <c r="L367" s="153" t="s">
        <v>535</v>
      </c>
      <c r="M367" s="406" t="s">
        <v>0</v>
      </c>
      <c r="N367" s="407"/>
      <c r="O367" s="407"/>
      <c r="P367" s="408"/>
      <c r="Q367" s="418"/>
      <c r="R367" s="419"/>
      <c r="S367" s="419"/>
      <c r="T367" s="419"/>
      <c r="U367" s="419"/>
      <c r="V367" s="419"/>
      <c r="W367" s="419"/>
      <c r="X367" s="419"/>
      <c r="Y367" s="420"/>
      <c r="Z367" s="441"/>
      <c r="AA367" s="439"/>
      <c r="AB367" s="440"/>
      <c r="AC367" s="178" t="s">
        <v>0</v>
      </c>
      <c r="AD367" s="114" t="s">
        <v>0</v>
      </c>
      <c r="AE367" s="114"/>
    </row>
    <row r="368" spans="1:31" s="15" customFormat="1" ht="15" customHeight="1" thickBot="1" x14ac:dyDescent="0.3">
      <c r="A368" s="18" t="s">
        <v>0</v>
      </c>
      <c r="B368" s="254"/>
      <c r="C368" s="264"/>
      <c r="D368" s="152" t="s">
        <v>533</v>
      </c>
      <c r="E368" s="288" t="s">
        <v>21</v>
      </c>
      <c r="F368" s="289"/>
      <c r="G368" s="256" t="s">
        <v>0</v>
      </c>
      <c r="H368" s="236" t="s">
        <v>0</v>
      </c>
      <c r="I368" s="232" t="s">
        <v>0</v>
      </c>
      <c r="J368" s="232" t="s">
        <v>0</v>
      </c>
      <c r="K368" s="430" t="str">
        <f>IF(S365=1,"Photo Needed",IF(S365=2,"24/7",IF(S365=3,"Has Photo","")))</f>
        <v/>
      </c>
      <c r="L368" s="274" t="s">
        <v>0</v>
      </c>
      <c r="M368" s="409"/>
      <c r="N368" s="410"/>
      <c r="O368" s="410"/>
      <c r="P368" s="411"/>
      <c r="Q368" s="418"/>
      <c r="R368" s="419"/>
      <c r="S368" s="419"/>
      <c r="T368" s="419"/>
      <c r="U368" s="419"/>
      <c r="V368" s="419"/>
      <c r="W368" s="419"/>
      <c r="X368" s="419"/>
      <c r="Y368" s="420"/>
      <c r="Z368" s="441"/>
      <c r="AA368" s="439"/>
      <c r="AB368" s="440"/>
      <c r="AC368" s="178" t="s">
        <v>0</v>
      </c>
      <c r="AD368" s="114" t="s">
        <v>0</v>
      </c>
      <c r="AE368" s="114"/>
    </row>
    <row r="369" spans="1:31" s="15" customFormat="1" ht="15" customHeight="1" thickTop="1" thickBot="1" x14ac:dyDescent="0.3">
      <c r="A369" s="219" t="str">
        <f>IF(Z365=1,"VERIFIED",IF(AA365=1,"CHECKED",IF(R365=1,"CHECK",IF(T365=1,"VERIFY",IF(U365=1,"NEED APP","NOT SCHED")))))</f>
        <v>NOT SCHED</v>
      </c>
      <c r="B369" s="255"/>
      <c r="C369" s="265"/>
      <c r="D369" s="152" t="s">
        <v>317</v>
      </c>
      <c r="E369" s="21" t="s">
        <v>0</v>
      </c>
      <c r="F369" s="21" t="s">
        <v>0</v>
      </c>
      <c r="G369" s="257"/>
      <c r="H369" s="237"/>
      <c r="I369" s="273"/>
      <c r="J369" s="273"/>
      <c r="K369" s="431"/>
      <c r="L369" s="275"/>
      <c r="M369" s="412"/>
      <c r="N369" s="413"/>
      <c r="O369" s="413"/>
      <c r="P369" s="414"/>
      <c r="Q369" s="421"/>
      <c r="R369" s="422"/>
      <c r="S369" s="422"/>
      <c r="T369" s="422"/>
      <c r="U369" s="422"/>
      <c r="V369" s="422"/>
      <c r="W369" s="422"/>
      <c r="X369" s="422"/>
      <c r="Y369" s="423"/>
      <c r="Z369" s="442"/>
      <c r="AA369" s="443"/>
      <c r="AB369" s="444"/>
      <c r="AC369" s="178" t="s">
        <v>0</v>
      </c>
      <c r="AD369" s="114" t="s">
        <v>0</v>
      </c>
      <c r="AE369" s="114"/>
    </row>
    <row r="370" spans="1:31" s="15" customFormat="1" ht="60" customHeight="1" thickTop="1" thickBot="1" x14ac:dyDescent="0.3">
      <c r="A370" s="247" t="s">
        <v>558</v>
      </c>
      <c r="B370" s="248"/>
      <c r="C370" s="248"/>
      <c r="D370" s="248"/>
      <c r="E370" s="248"/>
      <c r="F370" s="248"/>
      <c r="G370" s="248"/>
      <c r="H370" s="248"/>
      <c r="I370" s="248"/>
      <c r="J370" s="248"/>
      <c r="K370" s="248"/>
      <c r="L370" s="248"/>
      <c r="M370" s="248"/>
      <c r="N370" s="248"/>
      <c r="O370" s="248"/>
      <c r="P370" s="249"/>
      <c r="Q370" s="238" t="str">
        <f>$L$2</f>
        <v>BE-2 Cotuit Bay/ Seapuit River</v>
      </c>
      <c r="R370" s="239"/>
      <c r="S370" s="239"/>
      <c r="T370" s="239"/>
      <c r="U370" s="239"/>
      <c r="V370" s="239"/>
      <c r="W370" s="239"/>
      <c r="X370" s="239"/>
      <c r="Y370" s="240"/>
      <c r="Z370" s="168"/>
      <c r="AA370" s="169"/>
      <c r="AB370" s="170"/>
      <c r="AC370" s="178" t="s">
        <v>0</v>
      </c>
      <c r="AD370" s="114" t="s">
        <v>0</v>
      </c>
      <c r="AE370" s="114"/>
    </row>
    <row r="371" spans="1:31" ht="24.6" customHeight="1" thickTop="1" thickBot="1" x14ac:dyDescent="0.3">
      <c r="A371" s="103"/>
      <c r="B371" s="104"/>
      <c r="C371" s="105"/>
      <c r="D371" s="106"/>
      <c r="E371" s="107" t="s">
        <v>365</v>
      </c>
      <c r="F371" s="108" t="s">
        <v>23</v>
      </c>
      <c r="G371" s="46">
        <f>SUM(Q8:Q369)</f>
        <v>51</v>
      </c>
      <c r="H371" s="109" t="s">
        <v>24</v>
      </c>
      <c r="I371" s="46">
        <f>SUM(S8:S369)</f>
        <v>51</v>
      </c>
      <c r="J371" s="102" t="s">
        <v>363</v>
      </c>
      <c r="K371" s="46">
        <f>SUM(R8:R369)</f>
        <v>0</v>
      </c>
      <c r="L371" s="123" t="s">
        <v>353</v>
      </c>
      <c r="M371" s="47">
        <f>SUM(T8:T369)</f>
        <v>0</v>
      </c>
      <c r="N371" s="111" t="s">
        <v>6</v>
      </c>
      <c r="O371" s="47">
        <f>SUM(U8:U369)</f>
        <v>0</v>
      </c>
      <c r="P371" s="221" t="s">
        <v>0</v>
      </c>
      <c r="Q371" s="307" t="str">
        <f>$L$2</f>
        <v>BE-2 Cotuit Bay/ Seapuit River</v>
      </c>
      <c r="R371" s="308"/>
      <c r="S371" s="308"/>
      <c r="T371" s="308"/>
      <c r="U371" s="308"/>
      <c r="V371" s="308"/>
      <c r="W371" s="308"/>
      <c r="X371" s="308"/>
      <c r="Y371" s="309"/>
      <c r="Z371" s="180">
        <f>SUM(Z8:Z369)</f>
        <v>0</v>
      </c>
      <c r="AA371" s="47">
        <f>SUM(AA8:AA365)</f>
        <v>0</v>
      </c>
      <c r="AB371" s="181">
        <f>SUM(AB8:AB369)</f>
        <v>0</v>
      </c>
      <c r="AC371" s="178" t="s">
        <v>0</v>
      </c>
      <c r="AD371" s="114" t="s">
        <v>0</v>
      </c>
      <c r="AE371" s="114"/>
    </row>
    <row r="372" spans="1:31" ht="14.45" customHeight="1" thickTop="1" x14ac:dyDescent="0.25">
      <c r="A372" s="52"/>
      <c r="B372" s="52"/>
      <c r="C372" s="53"/>
      <c r="D372" s="54"/>
      <c r="E372" s="55"/>
      <c r="F372" s="55"/>
      <c r="G372" s="56"/>
      <c r="H372" s="55"/>
      <c r="I372" s="55"/>
      <c r="J372" s="55"/>
      <c r="K372" s="55"/>
      <c r="L372" s="97"/>
      <c r="M372" s="94"/>
      <c r="N372" s="94"/>
      <c r="O372" s="94"/>
      <c r="P372" s="57"/>
      <c r="Q372" s="59"/>
      <c r="R372" s="60"/>
      <c r="S372" s="61"/>
      <c r="T372" s="61"/>
      <c r="U372" s="63"/>
      <c r="V372" s="60"/>
      <c r="W372" s="61"/>
      <c r="X372" s="61"/>
      <c r="Y372" s="62"/>
      <c r="Z372" s="61"/>
      <c r="AA372" s="60"/>
      <c r="AB372" s="61"/>
      <c r="AC372" s="178" t="s">
        <v>0</v>
      </c>
      <c r="AD372" s="114" t="s">
        <v>0</v>
      </c>
      <c r="AE372" s="114"/>
    </row>
    <row r="373" spans="1:31" ht="14.45" customHeight="1" x14ac:dyDescent="0.25">
      <c r="A373" s="52"/>
      <c r="B373" s="52"/>
      <c r="C373" s="53"/>
      <c r="D373" s="296" t="s">
        <v>0</v>
      </c>
      <c r="E373" s="297"/>
      <c r="F373" s="297"/>
      <c r="G373" s="297"/>
      <c r="H373" s="297"/>
      <c r="I373" s="297"/>
      <c r="J373" s="297"/>
      <c r="K373" s="297"/>
      <c r="L373" s="97"/>
      <c r="M373" s="58"/>
      <c r="N373" s="58"/>
      <c r="O373" s="58"/>
      <c r="P373" s="57"/>
      <c r="Q373" s="59"/>
      <c r="R373" s="60"/>
      <c r="S373" s="61"/>
      <c r="T373" s="61"/>
      <c r="U373" s="63"/>
      <c r="V373" s="60"/>
      <c r="W373" s="61"/>
      <c r="X373" s="61"/>
      <c r="Y373" s="62"/>
      <c r="Z373" s="61"/>
      <c r="AA373" s="60"/>
      <c r="AB373" s="61"/>
      <c r="AC373" s="178" t="s">
        <v>0</v>
      </c>
      <c r="AD373" s="114" t="s">
        <v>0</v>
      </c>
      <c r="AE373" s="114"/>
    </row>
    <row r="374" spans="1:31" ht="14.45" customHeight="1" x14ac:dyDescent="0.25">
      <c r="A374" s="52"/>
      <c r="B374" s="124"/>
      <c r="C374" s="287" t="s">
        <v>0</v>
      </c>
      <c r="D374" s="287"/>
      <c r="E374" s="287"/>
      <c r="F374" s="287"/>
      <c r="G374" s="287"/>
      <c r="H374" s="287"/>
      <c r="I374" s="287"/>
      <c r="J374" s="125" t="s">
        <v>0</v>
      </c>
      <c r="K374" s="126" t="s">
        <v>0</v>
      </c>
      <c r="L374" s="97"/>
      <c r="M374" s="58"/>
      <c r="N374" s="58"/>
      <c r="O374" s="58"/>
      <c r="P374" s="57"/>
      <c r="Q374" s="59"/>
      <c r="R374" s="60"/>
      <c r="S374" s="61"/>
      <c r="T374" s="61"/>
      <c r="U374" s="63"/>
      <c r="V374" s="60"/>
      <c r="W374" s="61"/>
      <c r="X374" s="61"/>
      <c r="Y374" s="62"/>
      <c r="Z374" s="61"/>
      <c r="AA374" s="60"/>
      <c r="AB374" s="61"/>
      <c r="AC374" s="178" t="s">
        <v>0</v>
      </c>
      <c r="AD374" s="114" t="s">
        <v>0</v>
      </c>
      <c r="AE374" s="114"/>
    </row>
    <row r="375" spans="1:31" ht="14.45" customHeight="1" x14ac:dyDescent="0.25">
      <c r="A375" s="52"/>
      <c r="B375" s="124"/>
      <c r="C375" s="287" t="s">
        <v>368</v>
      </c>
      <c r="D375" s="287"/>
      <c r="E375" s="287"/>
      <c r="F375" s="287"/>
      <c r="G375" s="287"/>
      <c r="H375" s="287"/>
      <c r="I375" s="287"/>
      <c r="J375" s="125" t="s">
        <v>0</v>
      </c>
      <c r="K375" s="126" t="s">
        <v>0</v>
      </c>
      <c r="L375" s="97"/>
      <c r="M375" s="58"/>
      <c r="N375" s="58"/>
      <c r="O375" s="58"/>
      <c r="P375" s="57"/>
      <c r="Q375" s="59"/>
      <c r="R375" s="60"/>
      <c r="S375" s="61"/>
      <c r="T375" s="61"/>
      <c r="U375" s="63"/>
      <c r="V375" s="60"/>
      <c r="W375" s="61"/>
      <c r="X375" s="61"/>
      <c r="Y375" s="62"/>
      <c r="Z375" s="61"/>
      <c r="AA375" s="60"/>
      <c r="AB375" s="61"/>
      <c r="AC375" s="55"/>
      <c r="AD375" s="55"/>
    </row>
    <row r="376" spans="1:31" ht="14.45" customHeight="1" x14ac:dyDescent="0.25">
      <c r="A376" s="52"/>
      <c r="B376" s="124"/>
      <c r="C376" s="287" t="s">
        <v>0</v>
      </c>
      <c r="D376" s="287"/>
      <c r="E376" s="287"/>
      <c r="F376" s="287"/>
      <c r="G376" s="287"/>
      <c r="H376" s="287"/>
      <c r="I376" s="287"/>
      <c r="J376" s="125" t="s">
        <v>0</v>
      </c>
      <c r="K376" s="126" t="s">
        <v>0</v>
      </c>
      <c r="L376" s="98" t="s">
        <v>0</v>
      </c>
      <c r="M376" s="58"/>
      <c r="N376" s="58"/>
      <c r="O376" s="58"/>
      <c r="P376" s="57"/>
      <c r="Q376" s="59"/>
      <c r="R376" s="60"/>
      <c r="S376" s="61"/>
      <c r="T376" s="61"/>
      <c r="U376" s="63"/>
      <c r="V376" s="60"/>
      <c r="W376" s="61"/>
      <c r="X376" s="61"/>
      <c r="Y376" s="62"/>
      <c r="Z376" s="61"/>
      <c r="AA376" s="60"/>
      <c r="AB376" s="61"/>
      <c r="AC376" s="55"/>
      <c r="AD376" s="55"/>
    </row>
    <row r="377" spans="1:31" ht="14.45" customHeight="1" x14ac:dyDescent="0.25">
      <c r="A377" s="52"/>
      <c r="B377" s="124"/>
      <c r="C377" s="287" t="s">
        <v>0</v>
      </c>
      <c r="D377" s="287"/>
      <c r="E377" s="287"/>
      <c r="F377" s="287"/>
      <c r="G377" s="287"/>
      <c r="H377" s="287"/>
      <c r="I377" s="287"/>
      <c r="J377" s="125" t="s">
        <v>0</v>
      </c>
      <c r="K377" s="126" t="s">
        <v>0</v>
      </c>
      <c r="L377" s="97"/>
      <c r="M377" s="58"/>
      <c r="N377" s="58"/>
      <c r="O377" s="58"/>
      <c r="P377" s="57"/>
      <c r="Q377" s="59"/>
      <c r="R377" s="60"/>
      <c r="S377" s="61"/>
      <c r="T377" s="61"/>
      <c r="U377" s="63"/>
      <c r="V377" s="60"/>
      <c r="W377" s="61"/>
      <c r="X377" s="61"/>
      <c r="Y377" s="62"/>
      <c r="Z377" s="61"/>
      <c r="AA377" s="60"/>
      <c r="AB377" s="61"/>
      <c r="AC377" s="55"/>
      <c r="AD377" s="55"/>
    </row>
    <row r="378" spans="1:31" ht="14.45" customHeight="1" x14ac:dyDescent="0.25">
      <c r="A378" s="52"/>
      <c r="B378" s="124"/>
      <c r="C378" s="287" t="s">
        <v>0</v>
      </c>
      <c r="D378" s="287"/>
      <c r="E378" s="287"/>
      <c r="F378" s="287"/>
      <c r="G378" s="287"/>
      <c r="H378" s="287"/>
      <c r="I378" s="287"/>
      <c r="J378" s="125" t="s">
        <v>0</v>
      </c>
      <c r="K378" s="126" t="s">
        <v>0</v>
      </c>
      <c r="L378" s="97"/>
      <c r="M378" s="58"/>
      <c r="N378" s="58"/>
      <c r="O378" s="58"/>
      <c r="P378" s="57"/>
      <c r="Q378" s="59"/>
      <c r="R378" s="60"/>
      <c r="S378" s="61"/>
      <c r="T378" s="61"/>
      <c r="U378" s="63"/>
      <c r="V378" s="60"/>
      <c r="W378" s="61"/>
      <c r="X378" s="61"/>
      <c r="Y378" s="62"/>
      <c r="Z378" s="61"/>
      <c r="AA378" s="60"/>
      <c r="AB378" s="61"/>
      <c r="AC378" s="55"/>
      <c r="AD378" s="55"/>
    </row>
    <row r="379" spans="1:31" ht="14.45" customHeight="1" x14ac:dyDescent="0.25">
      <c r="A379" s="52"/>
      <c r="B379" s="124"/>
      <c r="C379" s="287" t="s">
        <v>0</v>
      </c>
      <c r="D379" s="287"/>
      <c r="E379" s="287"/>
      <c r="F379" s="287"/>
      <c r="G379" s="287"/>
      <c r="H379" s="287"/>
      <c r="I379" s="287"/>
      <c r="J379" s="125" t="s">
        <v>0</v>
      </c>
      <c r="K379" s="126" t="s">
        <v>0</v>
      </c>
      <c r="L379" s="97"/>
      <c r="M379" s="58"/>
      <c r="N379" s="58"/>
      <c r="O379" s="58"/>
      <c r="P379" s="57"/>
      <c r="Q379" s="59"/>
      <c r="R379" s="60"/>
      <c r="S379" s="61"/>
      <c r="T379" s="61"/>
      <c r="U379" s="63"/>
      <c r="V379" s="60"/>
      <c r="W379" s="61"/>
      <c r="X379" s="61"/>
      <c r="Y379" s="62"/>
      <c r="Z379" s="61"/>
      <c r="AA379" s="60"/>
      <c r="AB379" s="61"/>
      <c r="AC379" s="55"/>
      <c r="AD379" s="55"/>
    </row>
    <row r="380" spans="1:31" ht="14.45" customHeight="1" x14ac:dyDescent="0.25">
      <c r="A380" s="52"/>
      <c r="B380" s="124"/>
      <c r="C380" s="287" t="s">
        <v>0</v>
      </c>
      <c r="D380" s="287"/>
      <c r="E380" s="287"/>
      <c r="F380" s="287"/>
      <c r="G380" s="287"/>
      <c r="H380" s="287"/>
      <c r="I380" s="287"/>
      <c r="J380" s="125" t="s">
        <v>0</v>
      </c>
      <c r="K380" s="126" t="s">
        <v>0</v>
      </c>
      <c r="L380" s="97"/>
      <c r="M380" s="58"/>
      <c r="N380" s="58"/>
      <c r="O380" s="58"/>
      <c r="P380" s="57"/>
      <c r="Q380" s="59"/>
      <c r="R380" s="60"/>
      <c r="S380" s="61"/>
      <c r="T380" s="61"/>
      <c r="U380" s="63"/>
      <c r="V380" s="60"/>
      <c r="W380" s="61"/>
      <c r="X380" s="61"/>
      <c r="Y380" s="62"/>
      <c r="Z380" s="61"/>
      <c r="AA380" s="60"/>
      <c r="AB380" s="61"/>
      <c r="AC380" s="55"/>
      <c r="AD380" s="55"/>
    </row>
    <row r="381" spans="1:31" ht="14.45" customHeight="1" x14ac:dyDescent="0.25">
      <c r="A381" s="52"/>
      <c r="B381" s="52"/>
      <c r="C381" s="53"/>
      <c r="D381" s="54"/>
      <c r="E381" s="55"/>
      <c r="F381" s="55"/>
      <c r="G381" s="56"/>
      <c r="H381" s="55"/>
      <c r="I381" s="55"/>
      <c r="J381" s="55"/>
      <c r="K381" s="55"/>
      <c r="L381" s="97"/>
      <c r="M381" s="58"/>
      <c r="N381" s="58"/>
      <c r="O381" s="58"/>
      <c r="P381" s="57"/>
      <c r="Q381" s="59"/>
      <c r="R381" s="60"/>
      <c r="S381" s="61"/>
      <c r="T381" s="61"/>
      <c r="U381" s="63"/>
      <c r="V381" s="60"/>
      <c r="W381" s="61"/>
      <c r="X381" s="61"/>
      <c r="Y381" s="62"/>
      <c r="Z381" s="61"/>
      <c r="AA381" s="60"/>
      <c r="AB381" s="61"/>
      <c r="AC381" s="55"/>
      <c r="AD381" s="55"/>
    </row>
    <row r="382" spans="1:31" ht="14.45" customHeight="1" x14ac:dyDescent="0.25">
      <c r="A382" s="52"/>
      <c r="B382" s="52"/>
      <c r="C382" s="53"/>
      <c r="D382" s="54"/>
      <c r="E382" s="55"/>
      <c r="F382" s="55"/>
      <c r="G382" s="56"/>
      <c r="H382" s="55"/>
      <c r="I382" s="55"/>
      <c r="J382" s="55"/>
      <c r="K382" s="55"/>
      <c r="L382" s="97"/>
      <c r="M382" s="58"/>
      <c r="N382" s="58"/>
      <c r="O382" s="58"/>
      <c r="P382" s="57"/>
      <c r="Q382" s="59"/>
      <c r="R382" s="60"/>
      <c r="S382" s="61"/>
      <c r="T382" s="61"/>
      <c r="U382" s="63"/>
      <c r="V382" s="60"/>
      <c r="W382" s="61"/>
      <c r="X382" s="61"/>
      <c r="Y382" s="62"/>
      <c r="Z382" s="61"/>
      <c r="AA382" s="60"/>
      <c r="AB382" s="61"/>
      <c r="AC382" s="55"/>
      <c r="AD382" s="55"/>
    </row>
    <row r="383" spans="1:31" ht="14.45" customHeight="1" x14ac:dyDescent="0.25">
      <c r="A383" s="52"/>
      <c r="B383" s="52"/>
      <c r="C383" s="53"/>
      <c r="D383" s="54"/>
      <c r="E383" s="55"/>
      <c r="F383" s="55"/>
      <c r="G383" s="56"/>
      <c r="H383" s="55"/>
      <c r="I383" s="55"/>
      <c r="J383" s="55"/>
      <c r="K383" s="55"/>
      <c r="L383" s="97"/>
      <c r="M383" s="58"/>
      <c r="N383" s="58"/>
      <c r="O383" s="58"/>
      <c r="P383" s="57"/>
      <c r="Q383" s="59"/>
      <c r="R383" s="60"/>
      <c r="S383" s="61"/>
      <c r="T383" s="61"/>
      <c r="U383" s="63"/>
      <c r="V383" s="60"/>
      <c r="W383" s="61"/>
      <c r="X383" s="61"/>
      <c r="Y383" s="62"/>
      <c r="Z383" s="61"/>
      <c r="AA383" s="60"/>
      <c r="AB383" s="61"/>
      <c r="AC383" s="55"/>
      <c r="AD383" s="55"/>
    </row>
    <row r="384" spans="1:31" ht="14.45" customHeight="1" x14ac:dyDescent="0.25"/>
    <row r="385" ht="14.45" customHeight="1" x14ac:dyDescent="0.25"/>
    <row r="386" ht="14.45" customHeight="1" x14ac:dyDescent="0.25"/>
    <row r="387" ht="14.45" customHeight="1" x14ac:dyDescent="0.25"/>
    <row r="388" ht="14.45" customHeight="1" x14ac:dyDescent="0.25"/>
    <row r="389" ht="14.45" customHeight="1" x14ac:dyDescent="0.25"/>
    <row r="390" ht="14.45" customHeight="1" x14ac:dyDescent="0.25"/>
    <row r="391" ht="14.45" customHeight="1" x14ac:dyDescent="0.25"/>
    <row r="392" ht="14.45" customHeight="1" x14ac:dyDescent="0.25"/>
    <row r="393" ht="14.45" customHeight="1" x14ac:dyDescent="0.25"/>
    <row r="394" ht="14.45" customHeight="1" x14ac:dyDescent="0.25"/>
    <row r="395" ht="14.45" customHeight="1" x14ac:dyDescent="0.25"/>
    <row r="396" ht="14.45" customHeight="1" x14ac:dyDescent="0.25"/>
    <row r="397" ht="14.45" customHeight="1" x14ac:dyDescent="0.25"/>
    <row r="398" ht="14.45" customHeight="1" x14ac:dyDescent="0.25"/>
  </sheetData>
  <sheetProtection insertRows="0"/>
  <mergeCells count="1117">
    <mergeCell ref="AC1:AC2"/>
    <mergeCell ref="AD1:AD2"/>
    <mergeCell ref="Z1:Z2"/>
    <mergeCell ref="AA1:AA2"/>
    <mergeCell ref="AB1:AB2"/>
    <mergeCell ref="E3:E4"/>
    <mergeCell ref="F3:F4"/>
    <mergeCell ref="G3:G4"/>
    <mergeCell ref="H3:H4"/>
    <mergeCell ref="I3:I4"/>
    <mergeCell ref="J3:J4"/>
    <mergeCell ref="K3:K4"/>
    <mergeCell ref="A3:D4"/>
    <mergeCell ref="Z345:AB348"/>
    <mergeCell ref="Z352:AB355"/>
    <mergeCell ref="Z359:AB362"/>
    <mergeCell ref="Z366:AB369"/>
    <mergeCell ref="Z226:AB229"/>
    <mergeCell ref="Z233:AB236"/>
    <mergeCell ref="Z240:AB243"/>
    <mergeCell ref="Z247:AB250"/>
    <mergeCell ref="Z254:AB257"/>
    <mergeCell ref="Z261:AB264"/>
    <mergeCell ref="Z268:AB271"/>
    <mergeCell ref="Z275:AB278"/>
    <mergeCell ref="Z282:AB285"/>
    <mergeCell ref="Z289:AB292"/>
    <mergeCell ref="Z296:AB299"/>
    <mergeCell ref="Z303:AB306"/>
    <mergeCell ref="Z310:AB313"/>
    <mergeCell ref="Z317:AB320"/>
    <mergeCell ref="Z324:AB327"/>
    <mergeCell ref="Z331:AB334"/>
    <mergeCell ref="Z338:AB341"/>
    <mergeCell ref="Z100:AB103"/>
    <mergeCell ref="Z107:AB110"/>
    <mergeCell ref="Z114:AB117"/>
    <mergeCell ref="Z128:AB131"/>
    <mergeCell ref="Z135:AB138"/>
    <mergeCell ref="Z142:AB145"/>
    <mergeCell ref="Z149:AB152"/>
    <mergeCell ref="Z156:AB159"/>
    <mergeCell ref="Z163:AB166"/>
    <mergeCell ref="Z170:AB173"/>
    <mergeCell ref="Z177:AB180"/>
    <mergeCell ref="Z184:AB187"/>
    <mergeCell ref="Z191:AB194"/>
    <mergeCell ref="Z198:AB201"/>
    <mergeCell ref="Z205:AB208"/>
    <mergeCell ref="Z212:AB215"/>
    <mergeCell ref="Z219:AB222"/>
    <mergeCell ref="AA5:AA6"/>
    <mergeCell ref="AB5:AB6"/>
    <mergeCell ref="Z5:Z6"/>
    <mergeCell ref="Z9:AB12"/>
    <mergeCell ref="Z16:AB19"/>
    <mergeCell ref="Z23:AB26"/>
    <mergeCell ref="Z30:AB33"/>
    <mergeCell ref="Z37:AB40"/>
    <mergeCell ref="Z44:AB47"/>
    <mergeCell ref="Z51:AB54"/>
    <mergeCell ref="Z121:AB124"/>
    <mergeCell ref="Z58:AB61"/>
    <mergeCell ref="Z65:AB68"/>
    <mergeCell ref="Z72:AB75"/>
    <mergeCell ref="Z79:AB82"/>
    <mergeCell ref="Z86:AB89"/>
    <mergeCell ref="Z93:AB96"/>
    <mergeCell ref="M367:P369"/>
    <mergeCell ref="Q366:Y369"/>
    <mergeCell ref="B365:B369"/>
    <mergeCell ref="C365:C369"/>
    <mergeCell ref="G365:G366"/>
    <mergeCell ref="H365:H366"/>
    <mergeCell ref="I365:I366"/>
    <mergeCell ref="J365:J366"/>
    <mergeCell ref="K365:K366"/>
    <mergeCell ref="L365:L366"/>
    <mergeCell ref="Q359:Y362"/>
    <mergeCell ref="Q44:Y47"/>
    <mergeCell ref="Q51:Y54"/>
    <mergeCell ref="Q121:Y124"/>
    <mergeCell ref="Q58:Y61"/>
    <mergeCell ref="N120:N121"/>
    <mergeCell ref="P120:P121"/>
    <mergeCell ref="B358:B362"/>
    <mergeCell ref="E368:F368"/>
    <mergeCell ref="G368:G369"/>
    <mergeCell ref="H368:H369"/>
    <mergeCell ref="I368:I369"/>
    <mergeCell ref="J368:J369"/>
    <mergeCell ref="K368:K369"/>
    <mergeCell ref="L368:L369"/>
    <mergeCell ref="P358:P359"/>
    <mergeCell ref="Q156:Y159"/>
    <mergeCell ref="J361:J362"/>
    <mergeCell ref="K361:K362"/>
    <mergeCell ref="L361:L362"/>
    <mergeCell ref="L351:L352"/>
    <mergeCell ref="Q342:Y342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A6:F6"/>
    <mergeCell ref="N365:N366"/>
    <mergeCell ref="P365:P366"/>
    <mergeCell ref="N351:N352"/>
    <mergeCell ref="P351:P352"/>
    <mergeCell ref="M353:P355"/>
    <mergeCell ref="B351:B355"/>
    <mergeCell ref="C351:C355"/>
    <mergeCell ref="C358:C362"/>
    <mergeCell ref="G358:G359"/>
    <mergeCell ref="H358:H359"/>
    <mergeCell ref="I358:I359"/>
    <mergeCell ref="J358:J359"/>
    <mergeCell ref="K358:K359"/>
    <mergeCell ref="L358:L359"/>
    <mergeCell ref="N358:N359"/>
    <mergeCell ref="M360:P362"/>
    <mergeCell ref="E361:F361"/>
    <mergeCell ref="G361:G362"/>
    <mergeCell ref="H361:H362"/>
    <mergeCell ref="I361:I362"/>
    <mergeCell ref="E352:F352"/>
    <mergeCell ref="A342:P342"/>
    <mergeCell ref="B344:B348"/>
    <mergeCell ref="C344:C348"/>
    <mergeCell ref="G344:G345"/>
    <mergeCell ref="H344:H345"/>
    <mergeCell ref="I344:I345"/>
    <mergeCell ref="J344:J345"/>
    <mergeCell ref="K344:K345"/>
    <mergeCell ref="L344:L345"/>
    <mergeCell ref="E347:F347"/>
    <mergeCell ref="G347:G348"/>
    <mergeCell ref="H347:H348"/>
    <mergeCell ref="I347:I348"/>
    <mergeCell ref="J347:J348"/>
    <mergeCell ref="K347:K348"/>
    <mergeCell ref="L347:L348"/>
    <mergeCell ref="N344:N345"/>
    <mergeCell ref="P344:P345"/>
    <mergeCell ref="Q345:Y348"/>
    <mergeCell ref="M346:P348"/>
    <mergeCell ref="G351:G352"/>
    <mergeCell ref="H351:H352"/>
    <mergeCell ref="I351:I352"/>
    <mergeCell ref="J351:J352"/>
    <mergeCell ref="K351:K352"/>
    <mergeCell ref="Q352:Y355"/>
    <mergeCell ref="E354:F354"/>
    <mergeCell ref="Q331:Y334"/>
    <mergeCell ref="M332:P334"/>
    <mergeCell ref="E340:F340"/>
    <mergeCell ref="G340:G341"/>
    <mergeCell ref="H340:H341"/>
    <mergeCell ref="I340:I341"/>
    <mergeCell ref="J340:J341"/>
    <mergeCell ref="K340:K341"/>
    <mergeCell ref="L340:L341"/>
    <mergeCell ref="N337:N338"/>
    <mergeCell ref="P337:P338"/>
    <mergeCell ref="Q338:Y341"/>
    <mergeCell ref="M339:P341"/>
    <mergeCell ref="E333:F333"/>
    <mergeCell ref="G333:G334"/>
    <mergeCell ref="H333:H334"/>
    <mergeCell ref="I333:I334"/>
    <mergeCell ref="J333:J334"/>
    <mergeCell ref="K333:K334"/>
    <mergeCell ref="L333:L334"/>
    <mergeCell ref="G354:G355"/>
    <mergeCell ref="H354:H355"/>
    <mergeCell ref="I354:I355"/>
    <mergeCell ref="J354:J355"/>
    <mergeCell ref="K354:K355"/>
    <mergeCell ref="B330:B334"/>
    <mergeCell ref="C330:C334"/>
    <mergeCell ref="G330:G331"/>
    <mergeCell ref="H330:H331"/>
    <mergeCell ref="I330:I331"/>
    <mergeCell ref="J330:J331"/>
    <mergeCell ref="K330:K331"/>
    <mergeCell ref="L330:L331"/>
    <mergeCell ref="N330:N331"/>
    <mergeCell ref="P330:P331"/>
    <mergeCell ref="E326:F326"/>
    <mergeCell ref="G326:G327"/>
    <mergeCell ref="H326:H327"/>
    <mergeCell ref="I326:I327"/>
    <mergeCell ref="J326:J327"/>
    <mergeCell ref="K326:K327"/>
    <mergeCell ref="L326:L327"/>
    <mergeCell ref="B323:B327"/>
    <mergeCell ref="C323:C327"/>
    <mergeCell ref="G323:G324"/>
    <mergeCell ref="H323:H324"/>
    <mergeCell ref="I323:I324"/>
    <mergeCell ref="J323:J324"/>
    <mergeCell ref="K323:K324"/>
    <mergeCell ref="L323:L324"/>
    <mergeCell ref="B337:B341"/>
    <mergeCell ref="L354:L355"/>
    <mergeCell ref="C337:C341"/>
    <mergeCell ref="G337:G338"/>
    <mergeCell ref="H337:H338"/>
    <mergeCell ref="I337:I338"/>
    <mergeCell ref="J337:J338"/>
    <mergeCell ref="K337:K338"/>
    <mergeCell ref="L337:L338"/>
    <mergeCell ref="B309:B313"/>
    <mergeCell ref="C309:C313"/>
    <mergeCell ref="G309:G310"/>
    <mergeCell ref="H309:H310"/>
    <mergeCell ref="I309:I310"/>
    <mergeCell ref="J309:J310"/>
    <mergeCell ref="K309:K310"/>
    <mergeCell ref="L309:L310"/>
    <mergeCell ref="E312:F312"/>
    <mergeCell ref="G312:G313"/>
    <mergeCell ref="H312:H313"/>
    <mergeCell ref="E319:F319"/>
    <mergeCell ref="G319:G320"/>
    <mergeCell ref="H319:H320"/>
    <mergeCell ref="I319:I320"/>
    <mergeCell ref="J319:J320"/>
    <mergeCell ref="K319:K320"/>
    <mergeCell ref="L319:L320"/>
    <mergeCell ref="B316:B320"/>
    <mergeCell ref="C316:C320"/>
    <mergeCell ref="G316:G317"/>
    <mergeCell ref="H316:H317"/>
    <mergeCell ref="I316:I317"/>
    <mergeCell ref="J316:J317"/>
    <mergeCell ref="K316:K317"/>
    <mergeCell ref="L316:L317"/>
    <mergeCell ref="N295:N296"/>
    <mergeCell ref="P295:P296"/>
    <mergeCell ref="Q296:Y299"/>
    <mergeCell ref="M297:P299"/>
    <mergeCell ref="L298:L299"/>
    <mergeCell ref="N302:N303"/>
    <mergeCell ref="P302:P303"/>
    <mergeCell ref="Q303:Y306"/>
    <mergeCell ref="M304:P306"/>
    <mergeCell ref="N309:N310"/>
    <mergeCell ref="P309:P310"/>
    <mergeCell ref="Q310:Y313"/>
    <mergeCell ref="M311:P313"/>
    <mergeCell ref="A300:P300"/>
    <mergeCell ref="Q300:Y300"/>
    <mergeCell ref="B302:B306"/>
    <mergeCell ref="C302:C306"/>
    <mergeCell ref="G302:G303"/>
    <mergeCell ref="H302:H303"/>
    <mergeCell ref="I302:I303"/>
    <mergeCell ref="J302:J303"/>
    <mergeCell ref="K302:K303"/>
    <mergeCell ref="L302:L303"/>
    <mergeCell ref="E305:F305"/>
    <mergeCell ref="G305:G306"/>
    <mergeCell ref="H305:H306"/>
    <mergeCell ref="I305:I306"/>
    <mergeCell ref="J305:J306"/>
    <mergeCell ref="K305:K306"/>
    <mergeCell ref="L288:L289"/>
    <mergeCell ref="E291:F291"/>
    <mergeCell ref="G291:G292"/>
    <mergeCell ref="H291:H292"/>
    <mergeCell ref="I291:I292"/>
    <mergeCell ref="J291:J292"/>
    <mergeCell ref="K291:K292"/>
    <mergeCell ref="L291:L292"/>
    <mergeCell ref="E298:F298"/>
    <mergeCell ref="G298:G299"/>
    <mergeCell ref="H298:H299"/>
    <mergeCell ref="I298:I299"/>
    <mergeCell ref="J298:J299"/>
    <mergeCell ref="K298:K299"/>
    <mergeCell ref="I312:I313"/>
    <mergeCell ref="J312:J313"/>
    <mergeCell ref="K312:K313"/>
    <mergeCell ref="L312:L313"/>
    <mergeCell ref="L305:L306"/>
    <mergeCell ref="P288:P289"/>
    <mergeCell ref="B281:B285"/>
    <mergeCell ref="C281:C285"/>
    <mergeCell ref="G281:G282"/>
    <mergeCell ref="H281:H282"/>
    <mergeCell ref="I281:I282"/>
    <mergeCell ref="J281:J282"/>
    <mergeCell ref="K281:K282"/>
    <mergeCell ref="L281:L282"/>
    <mergeCell ref="E284:F284"/>
    <mergeCell ref="G284:G285"/>
    <mergeCell ref="H284:H285"/>
    <mergeCell ref="I284:I285"/>
    <mergeCell ref="J284:J285"/>
    <mergeCell ref="K284:K285"/>
    <mergeCell ref="L284:L285"/>
    <mergeCell ref="B295:B299"/>
    <mergeCell ref="C295:C299"/>
    <mergeCell ref="G295:G296"/>
    <mergeCell ref="H295:H296"/>
    <mergeCell ref="I295:I296"/>
    <mergeCell ref="J295:J296"/>
    <mergeCell ref="K295:K296"/>
    <mergeCell ref="L295:L296"/>
    <mergeCell ref="N288:N289"/>
    <mergeCell ref="B288:B292"/>
    <mergeCell ref="C288:C292"/>
    <mergeCell ref="G288:G289"/>
    <mergeCell ref="H288:H289"/>
    <mergeCell ref="I288:I289"/>
    <mergeCell ref="J288:J289"/>
    <mergeCell ref="K288:K289"/>
    <mergeCell ref="B239:B243"/>
    <mergeCell ref="C239:C243"/>
    <mergeCell ref="N260:N261"/>
    <mergeCell ref="P260:P261"/>
    <mergeCell ref="M262:P264"/>
    <mergeCell ref="I228:I229"/>
    <mergeCell ref="J228:J229"/>
    <mergeCell ref="B260:B264"/>
    <mergeCell ref="C260:C264"/>
    <mergeCell ref="G260:G261"/>
    <mergeCell ref="H260:H261"/>
    <mergeCell ref="I260:I261"/>
    <mergeCell ref="J260:J261"/>
    <mergeCell ref="B274:B278"/>
    <mergeCell ref="C274:C278"/>
    <mergeCell ref="G274:G275"/>
    <mergeCell ref="H274:H275"/>
    <mergeCell ref="I274:I275"/>
    <mergeCell ref="J274:J275"/>
    <mergeCell ref="K274:K275"/>
    <mergeCell ref="L274:L275"/>
    <mergeCell ref="E277:F277"/>
    <mergeCell ref="G277:G278"/>
    <mergeCell ref="H277:H278"/>
    <mergeCell ref="I277:I278"/>
    <mergeCell ref="J277:J278"/>
    <mergeCell ref="K277:K278"/>
    <mergeCell ref="L277:L278"/>
    <mergeCell ref="J256:J257"/>
    <mergeCell ref="K256:K257"/>
    <mergeCell ref="C225:C229"/>
    <mergeCell ref="G246:G247"/>
    <mergeCell ref="J267:J268"/>
    <mergeCell ref="K267:K268"/>
    <mergeCell ref="L267:L268"/>
    <mergeCell ref="E270:F270"/>
    <mergeCell ref="G270:G271"/>
    <mergeCell ref="H270:H271"/>
    <mergeCell ref="I270:I271"/>
    <mergeCell ref="J270:J271"/>
    <mergeCell ref="K270:K271"/>
    <mergeCell ref="L270:L271"/>
    <mergeCell ref="L253:L254"/>
    <mergeCell ref="L246:L247"/>
    <mergeCell ref="J253:J254"/>
    <mergeCell ref="K253:K254"/>
    <mergeCell ref="E263:F263"/>
    <mergeCell ref="G263:G264"/>
    <mergeCell ref="H263:H264"/>
    <mergeCell ref="I263:I264"/>
    <mergeCell ref="J263:J264"/>
    <mergeCell ref="K263:K264"/>
    <mergeCell ref="L263:L264"/>
    <mergeCell ref="E249:F249"/>
    <mergeCell ref="H246:H247"/>
    <mergeCell ref="B169:B173"/>
    <mergeCell ref="C169:C173"/>
    <mergeCell ref="G169:G170"/>
    <mergeCell ref="H169:H170"/>
    <mergeCell ref="I169:I170"/>
    <mergeCell ref="J169:J170"/>
    <mergeCell ref="K169:K170"/>
    <mergeCell ref="L169:L170"/>
    <mergeCell ref="E172:F172"/>
    <mergeCell ref="K165:K166"/>
    <mergeCell ref="L260:L261"/>
    <mergeCell ref="L218:L219"/>
    <mergeCell ref="I186:I187"/>
    <mergeCell ref="J186:J187"/>
    <mergeCell ref="K186:K187"/>
    <mergeCell ref="E207:F207"/>
    <mergeCell ref="G207:G208"/>
    <mergeCell ref="H207:H208"/>
    <mergeCell ref="L186:L187"/>
    <mergeCell ref="E214:F214"/>
    <mergeCell ref="G214:G215"/>
    <mergeCell ref="H214:H215"/>
    <mergeCell ref="I214:I215"/>
    <mergeCell ref="J214:J215"/>
    <mergeCell ref="K214:K215"/>
    <mergeCell ref="I211:I212"/>
    <mergeCell ref="L211:L212"/>
    <mergeCell ref="H204:H205"/>
    <mergeCell ref="I193:I194"/>
    <mergeCell ref="K179:K180"/>
    <mergeCell ref="B253:B257"/>
    <mergeCell ref="B232:B236"/>
    <mergeCell ref="L158:L159"/>
    <mergeCell ref="K242:K243"/>
    <mergeCell ref="L256:L257"/>
    <mergeCell ref="I235:I236"/>
    <mergeCell ref="K246:K247"/>
    <mergeCell ref="I246:I247"/>
    <mergeCell ref="C232:C236"/>
    <mergeCell ref="G235:G236"/>
    <mergeCell ref="H235:H236"/>
    <mergeCell ref="J246:J247"/>
    <mergeCell ref="G228:G229"/>
    <mergeCell ref="J249:J250"/>
    <mergeCell ref="C253:C257"/>
    <mergeCell ref="G256:G257"/>
    <mergeCell ref="H256:H257"/>
    <mergeCell ref="I256:I257"/>
    <mergeCell ref="K228:K229"/>
    <mergeCell ref="L228:L229"/>
    <mergeCell ref="H242:H243"/>
    <mergeCell ref="I172:I173"/>
    <mergeCell ref="J172:J173"/>
    <mergeCell ref="K172:K173"/>
    <mergeCell ref="J242:J243"/>
    <mergeCell ref="G193:G194"/>
    <mergeCell ref="H193:H194"/>
    <mergeCell ref="G197:G198"/>
    <mergeCell ref="H197:H198"/>
    <mergeCell ref="G225:G226"/>
    <mergeCell ref="H225:H226"/>
    <mergeCell ref="K155:K156"/>
    <mergeCell ref="L155:L156"/>
    <mergeCell ref="E156:F156"/>
    <mergeCell ref="E109:F109"/>
    <mergeCell ref="E102:F102"/>
    <mergeCell ref="K102:K103"/>
    <mergeCell ref="I92:I93"/>
    <mergeCell ref="J92:J93"/>
    <mergeCell ref="K92:K93"/>
    <mergeCell ref="G141:G142"/>
    <mergeCell ref="H141:H142"/>
    <mergeCell ref="I141:I142"/>
    <mergeCell ref="G148:G149"/>
    <mergeCell ref="H148:H149"/>
    <mergeCell ref="I148:I149"/>
    <mergeCell ref="J148:J149"/>
    <mergeCell ref="H106:H107"/>
    <mergeCell ref="I106:I107"/>
    <mergeCell ref="J106:J107"/>
    <mergeCell ref="K60:K61"/>
    <mergeCell ref="J57:J58"/>
    <mergeCell ref="J88:J89"/>
    <mergeCell ref="K88:K89"/>
    <mergeCell ref="G92:G93"/>
    <mergeCell ref="G102:G103"/>
    <mergeCell ref="H102:H103"/>
    <mergeCell ref="I102:I103"/>
    <mergeCell ref="L60:L61"/>
    <mergeCell ref="G71:G72"/>
    <mergeCell ref="H71:H72"/>
    <mergeCell ref="L74:L75"/>
    <mergeCell ref="L95:L96"/>
    <mergeCell ref="G95:G96"/>
    <mergeCell ref="H95:H96"/>
    <mergeCell ref="J81:J82"/>
    <mergeCell ref="J67:J68"/>
    <mergeCell ref="J99:J100"/>
    <mergeCell ref="A90:P90"/>
    <mergeCell ref="G64:G65"/>
    <mergeCell ref="H64:H65"/>
    <mergeCell ref="J64:J65"/>
    <mergeCell ref="K64:K65"/>
    <mergeCell ref="G74:G75"/>
    <mergeCell ref="C71:C75"/>
    <mergeCell ref="N57:N58"/>
    <mergeCell ref="P57:P58"/>
    <mergeCell ref="H99:H100"/>
    <mergeCell ref="I99:I100"/>
    <mergeCell ref="K85:K86"/>
    <mergeCell ref="K81:K82"/>
    <mergeCell ref="I64:I65"/>
    <mergeCell ref="M129:P131"/>
    <mergeCell ref="N134:N135"/>
    <mergeCell ref="P134:P135"/>
    <mergeCell ref="I78:I79"/>
    <mergeCell ref="J78:J79"/>
    <mergeCell ref="K78:K79"/>
    <mergeCell ref="L85:L86"/>
    <mergeCell ref="G85:G86"/>
    <mergeCell ref="H85:H86"/>
    <mergeCell ref="B127:B131"/>
    <mergeCell ref="E151:F151"/>
    <mergeCell ref="G151:G152"/>
    <mergeCell ref="H151:H152"/>
    <mergeCell ref="I151:I152"/>
    <mergeCell ref="J151:J152"/>
    <mergeCell ref="K151:K152"/>
    <mergeCell ref="L123:L124"/>
    <mergeCell ref="H123:H124"/>
    <mergeCell ref="I123:I124"/>
    <mergeCell ref="J123:J124"/>
    <mergeCell ref="L120:L121"/>
    <mergeCell ref="G78:G79"/>
    <mergeCell ref="L92:L93"/>
    <mergeCell ref="L109:L110"/>
    <mergeCell ref="B99:B103"/>
    <mergeCell ref="C85:C89"/>
    <mergeCell ref="B85:B89"/>
    <mergeCell ref="E88:F88"/>
    <mergeCell ref="I88:I89"/>
    <mergeCell ref="M94:P96"/>
    <mergeCell ref="M136:P138"/>
    <mergeCell ref="N141:N142"/>
    <mergeCell ref="Q184:Y187"/>
    <mergeCell ref="Q191:Y194"/>
    <mergeCell ref="L88:L89"/>
    <mergeCell ref="G134:G135"/>
    <mergeCell ref="M192:P194"/>
    <mergeCell ref="Q2:Y2"/>
    <mergeCell ref="L190:L191"/>
    <mergeCell ref="L193:L194"/>
    <mergeCell ref="L183:L184"/>
    <mergeCell ref="L197:L198"/>
    <mergeCell ref="L200:L201"/>
    <mergeCell ref="E81:F81"/>
    <mergeCell ref="E74:F74"/>
    <mergeCell ref="E67:F67"/>
    <mergeCell ref="E60:F60"/>
    <mergeCell ref="E123:F123"/>
    <mergeCell ref="E53:F53"/>
    <mergeCell ref="E46:F46"/>
    <mergeCell ref="L99:L100"/>
    <mergeCell ref="L106:L107"/>
    <mergeCell ref="L113:L114"/>
    <mergeCell ref="L43:L44"/>
    <mergeCell ref="J197:J198"/>
    <mergeCell ref="K113:K114"/>
    <mergeCell ref="G116:G117"/>
    <mergeCell ref="L130:L131"/>
    <mergeCell ref="J130:J131"/>
    <mergeCell ref="I127:I128"/>
    <mergeCell ref="J127:J128"/>
    <mergeCell ref="K130:K131"/>
    <mergeCell ref="L134:L135"/>
    <mergeCell ref="M150:P152"/>
    <mergeCell ref="N169:N170"/>
    <mergeCell ref="P169:P170"/>
    <mergeCell ref="L137:L138"/>
    <mergeCell ref="N155:N156"/>
    <mergeCell ref="G113:G114"/>
    <mergeCell ref="Q1:Y1"/>
    <mergeCell ref="L2:P3"/>
    <mergeCell ref="E221:F221"/>
    <mergeCell ref="G249:G250"/>
    <mergeCell ref="Q90:Y90"/>
    <mergeCell ref="H116:H117"/>
    <mergeCell ref="I116:I117"/>
    <mergeCell ref="H249:H250"/>
    <mergeCell ref="I249:I250"/>
    <mergeCell ref="I81:I82"/>
    <mergeCell ref="L225:L226"/>
    <mergeCell ref="H190:H191"/>
    <mergeCell ref="I190:I191"/>
    <mergeCell ref="G127:G128"/>
    <mergeCell ref="Q132:Y132"/>
    <mergeCell ref="L127:L128"/>
    <mergeCell ref="J190:J191"/>
    <mergeCell ref="K190:K191"/>
    <mergeCell ref="K193:K194"/>
    <mergeCell ref="G183:G184"/>
    <mergeCell ref="H183:H184"/>
    <mergeCell ref="I183:I184"/>
    <mergeCell ref="I95:I96"/>
    <mergeCell ref="J95:J96"/>
    <mergeCell ref="K95:K96"/>
    <mergeCell ref="G190:G191"/>
    <mergeCell ref="E193:F193"/>
    <mergeCell ref="J193:J194"/>
    <mergeCell ref="I204:I205"/>
    <mergeCell ref="J204:J205"/>
    <mergeCell ref="M87:P89"/>
    <mergeCell ref="E144:F144"/>
    <mergeCell ref="G144:G145"/>
    <mergeCell ref="B176:B180"/>
    <mergeCell ref="C176:C180"/>
    <mergeCell ref="G176:G177"/>
    <mergeCell ref="K109:K110"/>
    <mergeCell ref="C113:C117"/>
    <mergeCell ref="K144:K145"/>
    <mergeCell ref="E116:F116"/>
    <mergeCell ref="K148:K149"/>
    <mergeCell ref="K127:K128"/>
    <mergeCell ref="H134:H135"/>
    <mergeCell ref="J141:J142"/>
    <mergeCell ref="K141:K142"/>
    <mergeCell ref="A132:P132"/>
    <mergeCell ref="L141:L142"/>
    <mergeCell ref="H165:H166"/>
    <mergeCell ref="I165:I166"/>
    <mergeCell ref="G88:G89"/>
    <mergeCell ref="H88:H89"/>
    <mergeCell ref="C106:C110"/>
    <mergeCell ref="G106:G107"/>
    <mergeCell ref="E165:F165"/>
    <mergeCell ref="C99:C103"/>
    <mergeCell ref="B162:B166"/>
    <mergeCell ref="C162:C166"/>
    <mergeCell ref="G162:G163"/>
    <mergeCell ref="H162:H163"/>
    <mergeCell ref="I162:I163"/>
    <mergeCell ref="J162:J163"/>
    <mergeCell ref="C134:C138"/>
    <mergeCell ref="I134:I135"/>
    <mergeCell ref="J134:J135"/>
    <mergeCell ref="H113:H114"/>
    <mergeCell ref="I113:I114"/>
    <mergeCell ref="J113:J114"/>
    <mergeCell ref="G130:G131"/>
    <mergeCell ref="H130:H131"/>
    <mergeCell ref="I130:I131"/>
    <mergeCell ref="E158:F158"/>
    <mergeCell ref="E137:F137"/>
    <mergeCell ref="G137:G138"/>
    <mergeCell ref="H137:H138"/>
    <mergeCell ref="J165:J166"/>
    <mergeCell ref="H144:H145"/>
    <mergeCell ref="I144:I145"/>
    <mergeCell ref="H155:H156"/>
    <mergeCell ref="I155:I156"/>
    <mergeCell ref="J155:J156"/>
    <mergeCell ref="G158:G159"/>
    <mergeCell ref="H158:H159"/>
    <mergeCell ref="I158:I159"/>
    <mergeCell ref="B155:B159"/>
    <mergeCell ref="C155:C159"/>
    <mergeCell ref="G155:G156"/>
    <mergeCell ref="Q79:Y82"/>
    <mergeCell ref="N71:N72"/>
    <mergeCell ref="P71:P72"/>
    <mergeCell ref="M73:P75"/>
    <mergeCell ref="N78:N79"/>
    <mergeCell ref="P78:P79"/>
    <mergeCell ref="M80:P82"/>
    <mergeCell ref="N85:N86"/>
    <mergeCell ref="P85:P86"/>
    <mergeCell ref="Q72:Y75"/>
    <mergeCell ref="P64:P65"/>
    <mergeCell ref="I85:I86"/>
    <mergeCell ref="L67:L68"/>
    <mergeCell ref="L81:L82"/>
    <mergeCell ref="B71:B75"/>
    <mergeCell ref="B78:B82"/>
    <mergeCell ref="C78:C82"/>
    <mergeCell ref="G67:G68"/>
    <mergeCell ref="J74:J75"/>
    <mergeCell ref="K74:K75"/>
    <mergeCell ref="I71:I72"/>
    <mergeCell ref="J71:J72"/>
    <mergeCell ref="K71:K72"/>
    <mergeCell ref="I74:I75"/>
    <mergeCell ref="B64:B68"/>
    <mergeCell ref="C64:C68"/>
    <mergeCell ref="Q65:Y68"/>
    <mergeCell ref="M66:P68"/>
    <mergeCell ref="J85:J86"/>
    <mergeCell ref="X5:X6"/>
    <mergeCell ref="L32:L33"/>
    <mergeCell ref="L11:L12"/>
    <mergeCell ref="R5:R6"/>
    <mergeCell ref="L36:L37"/>
    <mergeCell ref="L15:L16"/>
    <mergeCell ref="L22:L23"/>
    <mergeCell ref="L46:L47"/>
    <mergeCell ref="L39:L40"/>
    <mergeCell ref="L50:L51"/>
    <mergeCell ref="A48:P48"/>
    <mergeCell ref="Q48:Y48"/>
    <mergeCell ref="W5:W6"/>
    <mergeCell ref="L25:L26"/>
    <mergeCell ref="U5:U6"/>
    <mergeCell ref="J5:L5"/>
    <mergeCell ref="L6:P6"/>
    <mergeCell ref="K29:K30"/>
    <mergeCell ref="N22:N23"/>
    <mergeCell ref="P22:P23"/>
    <mergeCell ref="M24:P26"/>
    <mergeCell ref="I36:I37"/>
    <mergeCell ref="Q5:Q6"/>
    <mergeCell ref="C8:C12"/>
    <mergeCell ref="E18:F18"/>
    <mergeCell ref="J8:J9"/>
    <mergeCell ref="L18:L19"/>
    <mergeCell ref="H11:H12"/>
    <mergeCell ref="I11:I12"/>
    <mergeCell ref="E11:F11"/>
    <mergeCell ref="J6:K6"/>
    <mergeCell ref="G8:G9"/>
    <mergeCell ref="L53:L54"/>
    <mergeCell ref="B57:B61"/>
    <mergeCell ref="C57:C61"/>
    <mergeCell ref="N64:N65"/>
    <mergeCell ref="G50:G51"/>
    <mergeCell ref="M59:P61"/>
    <mergeCell ref="M31:P33"/>
    <mergeCell ref="N29:N30"/>
    <mergeCell ref="P29:P30"/>
    <mergeCell ref="H36:H37"/>
    <mergeCell ref="N15:N16"/>
    <mergeCell ref="P15:P16"/>
    <mergeCell ref="M17:P19"/>
    <mergeCell ref="I32:I33"/>
    <mergeCell ref="B29:B33"/>
    <mergeCell ref="C29:C33"/>
    <mergeCell ref="G29:G30"/>
    <mergeCell ref="H29:H30"/>
    <mergeCell ref="I29:I30"/>
    <mergeCell ref="J29:J30"/>
    <mergeCell ref="G39:G40"/>
    <mergeCell ref="H57:H58"/>
    <mergeCell ref="L64:L65"/>
    <mergeCell ref="L57:L58"/>
    <mergeCell ref="I57:I58"/>
    <mergeCell ref="B43:B47"/>
    <mergeCell ref="C43:C47"/>
    <mergeCell ref="B36:B40"/>
    <mergeCell ref="C36:C40"/>
    <mergeCell ref="H60:H61"/>
    <mergeCell ref="I60:I61"/>
    <mergeCell ref="J60:J61"/>
    <mergeCell ref="G11:G12"/>
    <mergeCell ref="H50:H51"/>
    <mergeCell ref="I50:I51"/>
    <mergeCell ref="M38:P40"/>
    <mergeCell ref="M45:P47"/>
    <mergeCell ref="N43:N44"/>
    <mergeCell ref="P43:P44"/>
    <mergeCell ref="N50:N51"/>
    <mergeCell ref="P50:P51"/>
    <mergeCell ref="I15:I16"/>
    <mergeCell ref="K25:K26"/>
    <mergeCell ref="J18:J19"/>
    <mergeCell ref="K18:K19"/>
    <mergeCell ref="J32:J33"/>
    <mergeCell ref="K32:K33"/>
    <mergeCell ref="L8:L9"/>
    <mergeCell ref="J15:J16"/>
    <mergeCell ref="K15:K16"/>
    <mergeCell ref="G18:G19"/>
    <mergeCell ref="H18:H19"/>
    <mergeCell ref="I18:I19"/>
    <mergeCell ref="K8:K9"/>
    <mergeCell ref="K11:K12"/>
    <mergeCell ref="J11:J12"/>
    <mergeCell ref="P8:P9"/>
    <mergeCell ref="N8:N9"/>
    <mergeCell ref="K36:K37"/>
    <mergeCell ref="A5:E5"/>
    <mergeCell ref="B8:B12"/>
    <mergeCell ref="H8:H9"/>
    <mergeCell ref="I8:I9"/>
    <mergeCell ref="B15:B19"/>
    <mergeCell ref="C15:C19"/>
    <mergeCell ref="G15:G16"/>
    <mergeCell ref="H15:H16"/>
    <mergeCell ref="Q30:Y33"/>
    <mergeCell ref="Q37:Y40"/>
    <mergeCell ref="L29:L30"/>
    <mergeCell ref="Y5:Y6"/>
    <mergeCell ref="V5:V6"/>
    <mergeCell ref="T5:T6"/>
    <mergeCell ref="S5:S6"/>
    <mergeCell ref="F5:G5"/>
    <mergeCell ref="E25:F25"/>
    <mergeCell ref="B22:B26"/>
    <mergeCell ref="C22:C26"/>
    <mergeCell ref="G22:G23"/>
    <mergeCell ref="H22:H23"/>
    <mergeCell ref="I22:I23"/>
    <mergeCell ref="J22:J23"/>
    <mergeCell ref="K22:K23"/>
    <mergeCell ref="G25:G26"/>
    <mergeCell ref="H25:H26"/>
    <mergeCell ref="I25:I26"/>
    <mergeCell ref="J25:J26"/>
    <mergeCell ref="M10:P12"/>
    <mergeCell ref="Q9:Y12"/>
    <mergeCell ref="Q16:Y19"/>
    <mergeCell ref="Q23:Y26"/>
    <mergeCell ref="Q4:Y4"/>
    <mergeCell ref="Q3:Y3"/>
    <mergeCell ref="Q371:Y371"/>
    <mergeCell ref="J218:J219"/>
    <mergeCell ref="J53:J54"/>
    <mergeCell ref="E130:F130"/>
    <mergeCell ref="E254:F254"/>
    <mergeCell ref="E256:F256"/>
    <mergeCell ref="E32:F32"/>
    <mergeCell ref="H92:H93"/>
    <mergeCell ref="E228:F228"/>
    <mergeCell ref="E235:F235"/>
    <mergeCell ref="E242:F242"/>
    <mergeCell ref="G253:G254"/>
    <mergeCell ref="H253:H254"/>
    <mergeCell ref="K249:K250"/>
    <mergeCell ref="L249:L250"/>
    <mergeCell ref="G221:G222"/>
    <mergeCell ref="J235:J236"/>
    <mergeCell ref="L235:L236"/>
    <mergeCell ref="G232:G233"/>
    <mergeCell ref="H232:H233"/>
    <mergeCell ref="K232:K233"/>
    <mergeCell ref="K235:K236"/>
    <mergeCell ref="L232:L233"/>
    <mergeCell ref="E39:F39"/>
    <mergeCell ref="G99:G100"/>
    <mergeCell ref="N218:N219"/>
    <mergeCell ref="P218:P219"/>
    <mergeCell ref="H39:H40"/>
    <mergeCell ref="Q86:Y89"/>
    <mergeCell ref="K50:K51"/>
    <mergeCell ref="P211:P212"/>
    <mergeCell ref="P176:P177"/>
    <mergeCell ref="G36:G37"/>
    <mergeCell ref="K43:K44"/>
    <mergeCell ref="J43:J44"/>
    <mergeCell ref="I43:I44"/>
    <mergeCell ref="H53:H54"/>
    <mergeCell ref="I53:I54"/>
    <mergeCell ref="H46:H47"/>
    <mergeCell ref="I46:I47"/>
    <mergeCell ref="J46:J47"/>
    <mergeCell ref="J36:J37"/>
    <mergeCell ref="J50:J51"/>
    <mergeCell ref="K46:K47"/>
    <mergeCell ref="I207:I208"/>
    <mergeCell ref="J207:J208"/>
    <mergeCell ref="K207:K208"/>
    <mergeCell ref="L207:L208"/>
    <mergeCell ref="N211:N212"/>
    <mergeCell ref="N176:N177"/>
    <mergeCell ref="N162:N163"/>
    <mergeCell ref="K53:K54"/>
    <mergeCell ref="N36:N37"/>
    <mergeCell ref="H67:H68"/>
    <mergeCell ref="I67:I68"/>
    <mergeCell ref="K67:K68"/>
    <mergeCell ref="L78:L79"/>
    <mergeCell ref="H74:H75"/>
    <mergeCell ref="G43:G44"/>
    <mergeCell ref="H43:H44"/>
    <mergeCell ref="M52:P54"/>
    <mergeCell ref="P92:P93"/>
    <mergeCell ref="D373:K373"/>
    <mergeCell ref="C374:I374"/>
    <mergeCell ref="B120:B124"/>
    <mergeCell ref="C120:C124"/>
    <mergeCell ref="G120:G121"/>
    <mergeCell ref="H120:H121"/>
    <mergeCell ref="B50:B54"/>
    <mergeCell ref="J120:J121"/>
    <mergeCell ref="K57:K58"/>
    <mergeCell ref="K200:K201"/>
    <mergeCell ref="L71:L72"/>
    <mergeCell ref="H78:H79"/>
    <mergeCell ref="G81:G82"/>
    <mergeCell ref="H81:H82"/>
    <mergeCell ref="L102:L103"/>
    <mergeCell ref="B92:B96"/>
    <mergeCell ref="C92:C96"/>
    <mergeCell ref="K106:K107"/>
    <mergeCell ref="G109:G110"/>
    <mergeCell ref="H109:H110"/>
    <mergeCell ref="I109:I110"/>
    <mergeCell ref="J109:J110"/>
    <mergeCell ref="B106:B110"/>
    <mergeCell ref="K99:K100"/>
    <mergeCell ref="G218:G219"/>
    <mergeCell ref="H218:H219"/>
    <mergeCell ref="C50:C54"/>
    <mergeCell ref="I221:I222"/>
    <mergeCell ref="B218:B222"/>
    <mergeCell ref="C218:C222"/>
    <mergeCell ref="J221:J222"/>
    <mergeCell ref="A370:P370"/>
    <mergeCell ref="C378:I378"/>
    <mergeCell ref="C379:I379"/>
    <mergeCell ref="C380:I380"/>
    <mergeCell ref="L1:P1"/>
    <mergeCell ref="L4:P4"/>
    <mergeCell ref="J239:J240"/>
    <mergeCell ref="L242:L243"/>
    <mergeCell ref="L239:L240"/>
    <mergeCell ref="K239:K240"/>
    <mergeCell ref="L221:L222"/>
    <mergeCell ref="J232:J233"/>
    <mergeCell ref="G32:G33"/>
    <mergeCell ref="H32:H33"/>
    <mergeCell ref="G57:G58"/>
    <mergeCell ref="G123:G124"/>
    <mergeCell ref="K123:K124"/>
    <mergeCell ref="I120:I121"/>
    <mergeCell ref="G53:G54"/>
    <mergeCell ref="G46:G47"/>
    <mergeCell ref="P36:P37"/>
    <mergeCell ref="G60:G61"/>
    <mergeCell ref="K116:K117"/>
    <mergeCell ref="K218:K219"/>
    <mergeCell ref="N148:N149"/>
    <mergeCell ref="P148:P149"/>
    <mergeCell ref="J116:J117"/>
    <mergeCell ref="P162:P163"/>
    <mergeCell ref="M164:P166"/>
    <mergeCell ref="L165:L166"/>
    <mergeCell ref="I39:I40"/>
    <mergeCell ref="J39:J40"/>
    <mergeCell ref="K39:K40"/>
    <mergeCell ref="C376:I376"/>
    <mergeCell ref="C377:I377"/>
    <mergeCell ref="C375:I375"/>
    <mergeCell ref="I218:I219"/>
    <mergeCell ref="J225:J226"/>
    <mergeCell ref="K225:K226"/>
    <mergeCell ref="I232:I233"/>
    <mergeCell ref="C246:C250"/>
    <mergeCell ref="G211:G212"/>
    <mergeCell ref="J211:J212"/>
    <mergeCell ref="K211:K212"/>
    <mergeCell ref="H211:H212"/>
    <mergeCell ref="H221:H222"/>
    <mergeCell ref="P183:P184"/>
    <mergeCell ref="N92:N93"/>
    <mergeCell ref="I197:I198"/>
    <mergeCell ref="E95:F95"/>
    <mergeCell ref="C183:C187"/>
    <mergeCell ref="E186:F186"/>
    <mergeCell ref="C197:C201"/>
    <mergeCell ref="K197:K198"/>
    <mergeCell ref="E200:F200"/>
    <mergeCell ref="G200:G201"/>
    <mergeCell ref="H200:H201"/>
    <mergeCell ref="I200:I201"/>
    <mergeCell ref="J200:J201"/>
    <mergeCell ref="I242:I243"/>
    <mergeCell ref="G172:G173"/>
    <mergeCell ref="H172:H173"/>
    <mergeCell ref="H176:H177"/>
    <mergeCell ref="I176:I177"/>
    <mergeCell ref="J102:J103"/>
    <mergeCell ref="Q170:Y173"/>
    <mergeCell ref="Q174:Y174"/>
    <mergeCell ref="K120:K121"/>
    <mergeCell ref="L144:L145"/>
    <mergeCell ref="L148:L149"/>
    <mergeCell ref="C127:C131"/>
    <mergeCell ref="I137:I138"/>
    <mergeCell ref="J137:J138"/>
    <mergeCell ref="K137:K138"/>
    <mergeCell ref="B141:B145"/>
    <mergeCell ref="C141:C145"/>
    <mergeCell ref="B148:B152"/>
    <mergeCell ref="C148:C152"/>
    <mergeCell ref="L151:L152"/>
    <mergeCell ref="L116:L117"/>
    <mergeCell ref="Q93:Y96"/>
    <mergeCell ref="N99:N100"/>
    <mergeCell ref="P99:P100"/>
    <mergeCell ref="M101:P103"/>
    <mergeCell ref="Q100:Y103"/>
    <mergeCell ref="N106:N107"/>
    <mergeCell ref="P106:P107"/>
    <mergeCell ref="Q107:Y110"/>
    <mergeCell ref="M108:P110"/>
    <mergeCell ref="N113:N114"/>
    <mergeCell ref="P113:P114"/>
    <mergeCell ref="Q114:Y117"/>
    <mergeCell ref="Q149:Y152"/>
    <mergeCell ref="H127:H128"/>
    <mergeCell ref="B113:B117"/>
    <mergeCell ref="M115:P117"/>
    <mergeCell ref="Q135:Y138"/>
    <mergeCell ref="M122:P124"/>
    <mergeCell ref="L172:L173"/>
    <mergeCell ref="B134:B138"/>
    <mergeCell ref="G186:G187"/>
    <mergeCell ref="H186:H187"/>
    <mergeCell ref="J183:J184"/>
    <mergeCell ref="K183:K184"/>
    <mergeCell ref="N197:N198"/>
    <mergeCell ref="P197:P198"/>
    <mergeCell ref="Q198:Y201"/>
    <mergeCell ref="M199:P201"/>
    <mergeCell ref="N127:N128"/>
    <mergeCell ref="Q163:Y166"/>
    <mergeCell ref="N183:N184"/>
    <mergeCell ref="M157:P159"/>
    <mergeCell ref="P127:P128"/>
    <mergeCell ref="Q128:Y131"/>
    <mergeCell ref="P155:P156"/>
    <mergeCell ref="P141:P142"/>
    <mergeCell ref="Q142:Y145"/>
    <mergeCell ref="M143:P145"/>
    <mergeCell ref="A174:P174"/>
    <mergeCell ref="K162:K163"/>
    <mergeCell ref="L162:L163"/>
    <mergeCell ref="L176:L177"/>
    <mergeCell ref="L179:L180"/>
    <mergeCell ref="B183:B187"/>
    <mergeCell ref="B197:B201"/>
    <mergeCell ref="J176:J177"/>
    <mergeCell ref="K176:K177"/>
    <mergeCell ref="E179:F179"/>
    <mergeCell ref="G179:G180"/>
    <mergeCell ref="Q216:Y216"/>
    <mergeCell ref="Q212:Y215"/>
    <mergeCell ref="M213:P215"/>
    <mergeCell ref="N190:N191"/>
    <mergeCell ref="P190:P191"/>
    <mergeCell ref="N204:N205"/>
    <mergeCell ref="P204:P205"/>
    <mergeCell ref="A216:P216"/>
    <mergeCell ref="L214:L215"/>
    <mergeCell ref="Q205:Y208"/>
    <mergeCell ref="M206:P208"/>
    <mergeCell ref="M185:P187"/>
    <mergeCell ref="M171:P173"/>
    <mergeCell ref="K134:K135"/>
    <mergeCell ref="Q177:Y180"/>
    <mergeCell ref="M178:P180"/>
    <mergeCell ref="B204:B208"/>
    <mergeCell ref="C204:C208"/>
    <mergeCell ref="G204:G205"/>
    <mergeCell ref="B190:B194"/>
    <mergeCell ref="C190:C194"/>
    <mergeCell ref="K204:K205"/>
    <mergeCell ref="L204:L205"/>
    <mergeCell ref="B211:B215"/>
    <mergeCell ref="C211:C215"/>
    <mergeCell ref="H179:H180"/>
    <mergeCell ref="I179:I180"/>
    <mergeCell ref="J179:J180"/>
    <mergeCell ref="J144:J145"/>
    <mergeCell ref="J158:J159"/>
    <mergeCell ref="K158:K159"/>
    <mergeCell ref="G165:G166"/>
    <mergeCell ref="Q289:Y292"/>
    <mergeCell ref="M290:P292"/>
    <mergeCell ref="N253:N254"/>
    <mergeCell ref="P253:P254"/>
    <mergeCell ref="Q254:Y257"/>
    <mergeCell ref="Q226:Y229"/>
    <mergeCell ref="N232:N233"/>
    <mergeCell ref="P232:P233"/>
    <mergeCell ref="M234:P236"/>
    <mergeCell ref="Q233:Y236"/>
    <mergeCell ref="N239:N240"/>
    <mergeCell ref="P239:P240"/>
    <mergeCell ref="Q240:Y243"/>
    <mergeCell ref="M241:P243"/>
    <mergeCell ref="N246:N247"/>
    <mergeCell ref="M283:P285"/>
    <mergeCell ref="P281:P282"/>
    <mergeCell ref="Q282:Y285"/>
    <mergeCell ref="A258:P258"/>
    <mergeCell ref="Q258:Y258"/>
    <mergeCell ref="B246:B250"/>
    <mergeCell ref="G242:G243"/>
    <mergeCell ref="I225:I226"/>
    <mergeCell ref="K260:K261"/>
    <mergeCell ref="I253:I254"/>
    <mergeCell ref="G239:G240"/>
    <mergeCell ref="B225:B229"/>
    <mergeCell ref="B267:B271"/>
    <mergeCell ref="C267:C271"/>
    <mergeCell ref="G267:G268"/>
    <mergeCell ref="H267:H268"/>
    <mergeCell ref="I267:I268"/>
    <mergeCell ref="K221:K222"/>
    <mergeCell ref="H239:H240"/>
    <mergeCell ref="I239:I240"/>
    <mergeCell ref="H228:H229"/>
    <mergeCell ref="Q370:Y370"/>
    <mergeCell ref="N316:N317"/>
    <mergeCell ref="P316:P317"/>
    <mergeCell ref="Q317:Y320"/>
    <mergeCell ref="M318:P320"/>
    <mergeCell ref="N323:N324"/>
    <mergeCell ref="P323:P324"/>
    <mergeCell ref="Q324:Y327"/>
    <mergeCell ref="M325:P327"/>
    <mergeCell ref="Q261:Y264"/>
    <mergeCell ref="N267:N268"/>
    <mergeCell ref="M220:P222"/>
    <mergeCell ref="Q219:Y222"/>
    <mergeCell ref="N225:N226"/>
    <mergeCell ref="P267:P268"/>
    <mergeCell ref="M269:P271"/>
    <mergeCell ref="Q268:Y271"/>
    <mergeCell ref="N274:N275"/>
    <mergeCell ref="P274:P275"/>
    <mergeCell ref="M276:P278"/>
    <mergeCell ref="Q275:Y278"/>
    <mergeCell ref="N281:N282"/>
    <mergeCell ref="P246:P247"/>
    <mergeCell ref="Q247:Y250"/>
    <mergeCell ref="P225:P226"/>
    <mergeCell ref="M227:P229"/>
    <mergeCell ref="M255:P257"/>
    <mergeCell ref="M248:P250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1" topLeftCell="A34" activePane="bottomLeft" state="frozenSplit"/>
      <selection pane="bottomLeft" activeCell="F53" sqref="F53:G53"/>
    </sheetView>
  </sheetViews>
  <sheetFormatPr defaultColWidth="8.85546875" defaultRowHeight="18.75" x14ac:dyDescent="0.3"/>
  <cols>
    <col min="1" max="1" width="8.85546875" style="5"/>
    <col min="2" max="2" width="8.85546875" style="3"/>
    <col min="3" max="3" width="9.28515625" style="88" customWidth="1"/>
    <col min="4" max="4" width="10.85546875" style="65" customWidth="1"/>
    <col min="5" max="5" width="19.140625" style="67" customWidth="1"/>
    <col min="6" max="6" width="12.7109375" style="6" customWidth="1"/>
    <col min="7" max="7" width="13.85546875" style="6" customWidth="1"/>
    <col min="8" max="8" width="7.28515625" style="70" customWidth="1"/>
    <col min="9" max="9" width="5.28515625" style="5" customWidth="1"/>
    <col min="10" max="10" width="5.5703125" style="5" customWidth="1"/>
    <col min="11" max="11" width="6.7109375" style="5" customWidth="1"/>
    <col min="12" max="12" width="6.5703125" style="5" customWidth="1"/>
    <col min="13" max="14" width="8.85546875" style="5"/>
    <col min="15" max="15" width="5" style="5" customWidth="1"/>
    <col min="16" max="16" width="8.85546875" style="82"/>
    <col min="17" max="17" width="14" style="64" customWidth="1"/>
    <col min="18" max="16384" width="8.85546875" style="5"/>
  </cols>
  <sheetData>
    <row r="1" spans="1:17" ht="24.6" thickTop="1" x14ac:dyDescent="0.3">
      <c r="A1" s="71"/>
      <c r="B1" s="72" t="s">
        <v>25</v>
      </c>
      <c r="C1" s="86" t="s">
        <v>26</v>
      </c>
      <c r="D1" s="73" t="s">
        <v>27</v>
      </c>
      <c r="E1" s="72" t="s">
        <v>7</v>
      </c>
      <c r="F1" s="72" t="s">
        <v>28</v>
      </c>
      <c r="G1" s="72" t="s">
        <v>29</v>
      </c>
      <c r="H1" s="72" t="s">
        <v>8</v>
      </c>
      <c r="I1" s="72" t="s">
        <v>30</v>
      </c>
      <c r="J1" s="72" t="s">
        <v>31</v>
      </c>
      <c r="K1" s="72" t="s">
        <v>32</v>
      </c>
      <c r="L1" s="72" t="s">
        <v>33</v>
      </c>
      <c r="M1" s="72" t="s">
        <v>34</v>
      </c>
      <c r="N1" s="72" t="s">
        <v>35</v>
      </c>
      <c r="O1" s="72"/>
      <c r="P1" s="79" t="s">
        <v>217</v>
      </c>
      <c r="Q1" s="74" t="s">
        <v>218</v>
      </c>
    </row>
    <row r="2" spans="1:17" ht="28.9" customHeight="1" x14ac:dyDescent="0.3">
      <c r="A2" s="68" t="s">
        <v>38</v>
      </c>
      <c r="B2" s="68" t="s">
        <v>244</v>
      </c>
      <c r="C2" s="87" t="s">
        <v>286</v>
      </c>
      <c r="D2" s="85" t="s">
        <v>287</v>
      </c>
      <c r="E2" s="84" t="s">
        <v>288</v>
      </c>
      <c r="F2" s="83" t="s">
        <v>289</v>
      </c>
      <c r="G2" s="83" t="s">
        <v>290</v>
      </c>
      <c r="H2" s="69" t="s">
        <v>39</v>
      </c>
      <c r="I2" s="69" t="s">
        <v>40</v>
      </c>
      <c r="J2" s="78" t="s">
        <v>220</v>
      </c>
      <c r="K2" s="69" t="s">
        <v>41</v>
      </c>
      <c r="L2" s="69" t="s">
        <v>221</v>
      </c>
      <c r="M2" s="68" t="s">
        <v>42</v>
      </c>
      <c r="N2" s="68" t="s">
        <v>43</v>
      </c>
      <c r="O2" s="69" t="s">
        <v>44</v>
      </c>
      <c r="P2" s="81">
        <v>1</v>
      </c>
      <c r="Q2" s="77"/>
    </row>
    <row r="3" spans="1:17" ht="30" x14ac:dyDescent="0.25">
      <c r="A3" s="68" t="s">
        <v>38</v>
      </c>
      <c r="B3" s="68" t="s">
        <v>244</v>
      </c>
      <c r="C3" s="87" t="s">
        <v>278</v>
      </c>
      <c r="D3" s="85" t="s">
        <v>279</v>
      </c>
      <c r="E3" s="84" t="s">
        <v>280</v>
      </c>
      <c r="F3" s="83" t="s">
        <v>281</v>
      </c>
      <c r="G3" s="83" t="s">
        <v>282</v>
      </c>
      <c r="H3" s="69" t="s">
        <v>39</v>
      </c>
      <c r="I3" s="69" t="s">
        <v>40</v>
      </c>
      <c r="J3" s="78" t="s">
        <v>220</v>
      </c>
      <c r="K3" s="69" t="s">
        <v>41</v>
      </c>
      <c r="L3" s="69" t="s">
        <v>221</v>
      </c>
      <c r="M3" s="68" t="s">
        <v>42</v>
      </c>
      <c r="N3" s="68" t="s">
        <v>43</v>
      </c>
      <c r="O3" s="69" t="s">
        <v>44</v>
      </c>
      <c r="P3" s="80">
        <v>2</v>
      </c>
      <c r="Q3" s="77"/>
    </row>
    <row r="4" spans="1:17" ht="30" x14ac:dyDescent="0.25">
      <c r="A4" s="68" t="s">
        <v>38</v>
      </c>
      <c r="B4" s="68" t="s">
        <v>244</v>
      </c>
      <c r="C4" s="87" t="s">
        <v>273</v>
      </c>
      <c r="D4" s="85" t="s">
        <v>274</v>
      </c>
      <c r="E4" s="84" t="s">
        <v>275</v>
      </c>
      <c r="F4" s="83" t="s">
        <v>276</v>
      </c>
      <c r="G4" s="83" t="s">
        <v>277</v>
      </c>
      <c r="H4" s="69" t="s">
        <v>39</v>
      </c>
      <c r="I4" s="69" t="s">
        <v>40</v>
      </c>
      <c r="J4" s="78" t="s">
        <v>220</v>
      </c>
      <c r="K4" s="69" t="s">
        <v>41</v>
      </c>
      <c r="L4" s="69" t="s">
        <v>221</v>
      </c>
      <c r="M4" s="68" t="s">
        <v>42</v>
      </c>
      <c r="N4" s="68" t="s">
        <v>43</v>
      </c>
      <c r="O4" s="69" t="s">
        <v>44</v>
      </c>
      <c r="P4" s="80">
        <v>3</v>
      </c>
      <c r="Q4" s="77"/>
    </row>
    <row r="5" spans="1:17" ht="30" x14ac:dyDescent="0.25">
      <c r="A5" s="68" t="s">
        <v>38</v>
      </c>
      <c r="B5" s="68" t="s">
        <v>244</v>
      </c>
      <c r="C5" s="87" t="s">
        <v>268</v>
      </c>
      <c r="D5" s="85" t="s">
        <v>269</v>
      </c>
      <c r="E5" s="84" t="s">
        <v>270</v>
      </c>
      <c r="F5" s="83" t="s">
        <v>271</v>
      </c>
      <c r="G5" s="83" t="s">
        <v>272</v>
      </c>
      <c r="H5" s="69" t="s">
        <v>39</v>
      </c>
      <c r="I5" s="69" t="s">
        <v>40</v>
      </c>
      <c r="J5" s="78" t="s">
        <v>220</v>
      </c>
      <c r="K5" s="69" t="s">
        <v>41</v>
      </c>
      <c r="L5" s="69" t="s">
        <v>221</v>
      </c>
      <c r="M5" s="68" t="s">
        <v>42</v>
      </c>
      <c r="N5" s="68" t="s">
        <v>43</v>
      </c>
      <c r="O5" s="69" t="s">
        <v>44</v>
      </c>
      <c r="P5" s="80">
        <v>4</v>
      </c>
      <c r="Q5" s="77"/>
    </row>
    <row r="6" spans="1:17" ht="30" x14ac:dyDescent="0.25">
      <c r="A6" s="68" t="s">
        <v>38</v>
      </c>
      <c r="B6" s="68" t="s">
        <v>244</v>
      </c>
      <c r="C6" s="87" t="s">
        <v>264</v>
      </c>
      <c r="D6" s="85" t="s">
        <v>265</v>
      </c>
      <c r="E6" s="84" t="s">
        <v>266</v>
      </c>
      <c r="F6" s="83" t="s">
        <v>262</v>
      </c>
      <c r="G6" s="83" t="s">
        <v>267</v>
      </c>
      <c r="H6" s="69" t="s">
        <v>39</v>
      </c>
      <c r="I6" s="69" t="s">
        <v>40</v>
      </c>
      <c r="J6" s="78" t="s">
        <v>220</v>
      </c>
      <c r="K6" s="69" t="s">
        <v>41</v>
      </c>
      <c r="L6" s="69" t="s">
        <v>221</v>
      </c>
      <c r="M6" s="68" t="s">
        <v>42</v>
      </c>
      <c r="N6" s="68" t="s">
        <v>43</v>
      </c>
      <c r="O6" s="69" t="s">
        <v>44</v>
      </c>
      <c r="P6" s="80">
        <v>5</v>
      </c>
      <c r="Q6" s="77"/>
    </row>
    <row r="7" spans="1:17" ht="30" x14ac:dyDescent="0.25">
      <c r="A7" s="68" t="s">
        <v>38</v>
      </c>
      <c r="B7" s="68" t="s">
        <v>244</v>
      </c>
      <c r="C7" s="87" t="s">
        <v>259</v>
      </c>
      <c r="D7" s="85" t="s">
        <v>260</v>
      </c>
      <c r="E7" s="84" t="s">
        <v>261</v>
      </c>
      <c r="F7" s="83" t="s">
        <v>262</v>
      </c>
      <c r="G7" s="83" t="s">
        <v>263</v>
      </c>
      <c r="H7" s="69" t="s">
        <v>39</v>
      </c>
      <c r="I7" s="69" t="s">
        <v>40</v>
      </c>
      <c r="J7" s="78" t="s">
        <v>220</v>
      </c>
      <c r="K7" s="69" t="s">
        <v>41</v>
      </c>
      <c r="L7" s="69" t="s">
        <v>221</v>
      </c>
      <c r="M7" s="68" t="s">
        <v>42</v>
      </c>
      <c r="N7" s="68" t="s">
        <v>43</v>
      </c>
      <c r="O7" s="69" t="s">
        <v>44</v>
      </c>
      <c r="P7" s="80">
        <v>6</v>
      </c>
      <c r="Q7" s="77"/>
    </row>
    <row r="8" spans="1:17" ht="30" x14ac:dyDescent="0.25">
      <c r="A8" s="68" t="s">
        <v>38</v>
      </c>
      <c r="B8" s="68" t="s">
        <v>244</v>
      </c>
      <c r="C8" s="87" t="s">
        <v>255</v>
      </c>
      <c r="D8" s="85" t="s">
        <v>256</v>
      </c>
      <c r="E8" s="84" t="s">
        <v>257</v>
      </c>
      <c r="F8" s="83" t="s">
        <v>46</v>
      </c>
      <c r="G8" s="83" t="s">
        <v>258</v>
      </c>
      <c r="H8" s="69" t="s">
        <v>39</v>
      </c>
      <c r="I8" s="69" t="s">
        <v>40</v>
      </c>
      <c r="J8" s="78" t="s">
        <v>220</v>
      </c>
      <c r="K8" s="69" t="s">
        <v>41</v>
      </c>
      <c r="L8" s="69" t="s">
        <v>221</v>
      </c>
      <c r="M8" s="68" t="s">
        <v>42</v>
      </c>
      <c r="N8" s="68" t="s">
        <v>43</v>
      </c>
      <c r="O8" s="69" t="s">
        <v>44</v>
      </c>
      <c r="P8" s="80">
        <v>7</v>
      </c>
      <c r="Q8" s="77"/>
    </row>
    <row r="9" spans="1:17" ht="30" x14ac:dyDescent="0.25">
      <c r="A9" s="68" t="s">
        <v>38</v>
      </c>
      <c r="B9" s="68" t="s">
        <v>223</v>
      </c>
      <c r="C9" s="87" t="s">
        <v>54</v>
      </c>
      <c r="D9" s="85" t="s">
        <v>55</v>
      </c>
      <c r="E9" s="84" t="s">
        <v>56</v>
      </c>
      <c r="F9" s="83" t="s">
        <v>48</v>
      </c>
      <c r="G9" s="83" t="s">
        <v>57</v>
      </c>
      <c r="H9" s="69" t="s">
        <v>39</v>
      </c>
      <c r="I9" s="69" t="s">
        <v>40</v>
      </c>
      <c r="J9" s="78" t="s">
        <v>220</v>
      </c>
      <c r="K9" s="69" t="s">
        <v>41</v>
      </c>
      <c r="L9" s="69" t="s">
        <v>221</v>
      </c>
      <c r="M9" s="68" t="s">
        <v>42</v>
      </c>
      <c r="N9" s="68" t="s">
        <v>43</v>
      </c>
      <c r="O9" s="69" t="s">
        <v>58</v>
      </c>
      <c r="P9" s="80">
        <v>8</v>
      </c>
      <c r="Q9" s="77"/>
    </row>
    <row r="10" spans="1:17" ht="30" x14ac:dyDescent="0.25">
      <c r="A10" s="68" t="s">
        <v>38</v>
      </c>
      <c r="B10" s="68" t="s">
        <v>244</v>
      </c>
      <c r="C10" s="87" t="s">
        <v>250</v>
      </c>
      <c r="D10" s="85" t="s">
        <v>251</v>
      </c>
      <c r="E10" s="84" t="s">
        <v>252</v>
      </c>
      <c r="F10" s="83" t="s">
        <v>253</v>
      </c>
      <c r="G10" s="83" t="s">
        <v>254</v>
      </c>
      <c r="H10" s="69" t="s">
        <v>39</v>
      </c>
      <c r="I10" s="69" t="s">
        <v>40</v>
      </c>
      <c r="J10" s="78" t="s">
        <v>220</v>
      </c>
      <c r="K10" s="69" t="s">
        <v>41</v>
      </c>
      <c r="L10" s="69" t="s">
        <v>221</v>
      </c>
      <c r="M10" s="68" t="s">
        <v>42</v>
      </c>
      <c r="N10" s="68" t="s">
        <v>43</v>
      </c>
      <c r="O10" s="69" t="s">
        <v>44</v>
      </c>
      <c r="P10" s="80">
        <v>9</v>
      </c>
      <c r="Q10" s="77"/>
    </row>
    <row r="11" spans="1:17" ht="30" x14ac:dyDescent="0.25">
      <c r="A11" s="68" t="s">
        <v>38</v>
      </c>
      <c r="B11" s="68" t="s">
        <v>244</v>
      </c>
      <c r="C11" s="87" t="s">
        <v>245</v>
      </c>
      <c r="D11" s="85" t="s">
        <v>246</v>
      </c>
      <c r="E11" s="84" t="s">
        <v>247</v>
      </c>
      <c r="F11" s="83" t="s">
        <v>248</v>
      </c>
      <c r="G11" s="83" t="s">
        <v>249</v>
      </c>
      <c r="H11" s="69" t="s">
        <v>39</v>
      </c>
      <c r="I11" s="69" t="s">
        <v>40</v>
      </c>
      <c r="J11" s="78" t="s">
        <v>220</v>
      </c>
      <c r="K11" s="69" t="s">
        <v>41</v>
      </c>
      <c r="L11" s="69" t="s">
        <v>221</v>
      </c>
      <c r="M11" s="68" t="s">
        <v>42</v>
      </c>
      <c r="N11" s="68" t="s">
        <v>43</v>
      </c>
      <c r="O11" s="69" t="s">
        <v>44</v>
      </c>
      <c r="P11" s="80">
        <v>10</v>
      </c>
      <c r="Q11" s="77"/>
    </row>
    <row r="12" spans="1:17" ht="30" x14ac:dyDescent="0.25">
      <c r="A12" s="68" t="s">
        <v>38</v>
      </c>
      <c r="B12" s="68" t="s">
        <v>244</v>
      </c>
      <c r="C12" s="87" t="s">
        <v>283</v>
      </c>
      <c r="D12" s="85" t="s">
        <v>284</v>
      </c>
      <c r="E12" s="84" t="s">
        <v>285</v>
      </c>
      <c r="F12" s="83" t="s">
        <v>248</v>
      </c>
      <c r="G12" s="83" t="s">
        <v>258</v>
      </c>
      <c r="H12" s="69" t="s">
        <v>39</v>
      </c>
      <c r="I12" s="69" t="s">
        <v>40</v>
      </c>
      <c r="J12" s="78" t="s">
        <v>220</v>
      </c>
      <c r="K12" s="69" t="s">
        <v>41</v>
      </c>
      <c r="L12" s="69" t="s">
        <v>221</v>
      </c>
      <c r="M12" s="68" t="s">
        <v>42</v>
      </c>
      <c r="N12" s="68" t="s">
        <v>43</v>
      </c>
      <c r="O12" s="69" t="s">
        <v>44</v>
      </c>
      <c r="P12" s="80">
        <v>11</v>
      </c>
      <c r="Q12" s="77"/>
    </row>
    <row r="13" spans="1:17" ht="30" x14ac:dyDescent="0.25">
      <c r="A13" s="68" t="s">
        <v>38</v>
      </c>
      <c r="B13" s="68" t="s">
        <v>223</v>
      </c>
      <c r="C13" s="87" t="s">
        <v>85</v>
      </c>
      <c r="D13" s="85" t="s">
        <v>86</v>
      </c>
      <c r="E13" s="84" t="s">
        <v>295</v>
      </c>
      <c r="F13" s="83" t="s">
        <v>87</v>
      </c>
      <c r="G13" s="83" t="s">
        <v>88</v>
      </c>
      <c r="H13" s="69" t="s">
        <v>39</v>
      </c>
      <c r="I13" s="69" t="s">
        <v>40</v>
      </c>
      <c r="J13" s="78" t="s">
        <v>220</v>
      </c>
      <c r="K13" s="69" t="s">
        <v>41</v>
      </c>
      <c r="L13" s="69" t="s">
        <v>221</v>
      </c>
      <c r="M13" s="68" t="s">
        <v>42</v>
      </c>
      <c r="N13" s="68" t="s">
        <v>43</v>
      </c>
      <c r="O13" s="69" t="s">
        <v>44</v>
      </c>
      <c r="P13" s="80">
        <v>12</v>
      </c>
      <c r="Q13" s="77"/>
    </row>
    <row r="14" spans="1:17" ht="30" x14ac:dyDescent="0.25">
      <c r="A14" s="68" t="s">
        <v>38</v>
      </c>
      <c r="B14" s="68" t="s">
        <v>223</v>
      </c>
      <c r="C14" s="87" t="s">
        <v>240</v>
      </c>
      <c r="D14" s="85" t="s">
        <v>241</v>
      </c>
      <c r="E14" s="84" t="s">
        <v>296</v>
      </c>
      <c r="F14" s="83" t="s">
        <v>242</v>
      </c>
      <c r="G14" s="83" t="s">
        <v>243</v>
      </c>
      <c r="H14" s="69" t="s">
        <v>39</v>
      </c>
      <c r="I14" s="69" t="s">
        <v>40</v>
      </c>
      <c r="J14" s="78" t="s">
        <v>220</v>
      </c>
      <c r="K14" s="69" t="s">
        <v>41</v>
      </c>
      <c r="L14" s="69" t="s">
        <v>221</v>
      </c>
      <c r="M14" s="68" t="s">
        <v>42</v>
      </c>
      <c r="N14" s="68" t="s">
        <v>43</v>
      </c>
      <c r="O14" s="69" t="s">
        <v>44</v>
      </c>
      <c r="P14" s="80">
        <v>13</v>
      </c>
      <c r="Q14" s="77"/>
    </row>
    <row r="15" spans="1:17" ht="30" x14ac:dyDescent="0.25">
      <c r="A15" s="68" t="s">
        <v>38</v>
      </c>
      <c r="B15" s="68" t="s">
        <v>223</v>
      </c>
      <c r="C15" s="87" t="s">
        <v>75</v>
      </c>
      <c r="D15" s="85" t="s">
        <v>76</v>
      </c>
      <c r="E15" s="84" t="s">
        <v>304</v>
      </c>
      <c r="F15" s="83" t="s">
        <v>77</v>
      </c>
      <c r="G15" s="83" t="s">
        <v>78</v>
      </c>
      <c r="H15" s="69" t="s">
        <v>39</v>
      </c>
      <c r="I15" s="69" t="s">
        <v>40</v>
      </c>
      <c r="J15" s="78" t="s">
        <v>220</v>
      </c>
      <c r="K15" s="69" t="s">
        <v>41</v>
      </c>
      <c r="L15" s="69" t="s">
        <v>221</v>
      </c>
      <c r="M15" s="68" t="s">
        <v>42</v>
      </c>
      <c r="N15" s="68" t="s">
        <v>43</v>
      </c>
      <c r="O15" s="69" t="s">
        <v>44</v>
      </c>
      <c r="P15" s="80">
        <v>14</v>
      </c>
      <c r="Q15" s="77"/>
    </row>
    <row r="16" spans="1:17" ht="30" x14ac:dyDescent="0.25">
      <c r="A16" s="68" t="s">
        <v>38</v>
      </c>
      <c r="B16" s="68" t="s">
        <v>223</v>
      </c>
      <c r="C16" s="87" t="s">
        <v>71</v>
      </c>
      <c r="D16" s="85" t="s">
        <v>72</v>
      </c>
      <c r="E16" s="84" t="s">
        <v>293</v>
      </c>
      <c r="F16" s="83" t="s">
        <v>73</v>
      </c>
      <c r="G16" s="83" t="s">
        <v>74</v>
      </c>
      <c r="H16" s="69" t="s">
        <v>39</v>
      </c>
      <c r="I16" s="69" t="s">
        <v>40</v>
      </c>
      <c r="J16" s="78" t="s">
        <v>220</v>
      </c>
      <c r="K16" s="69" t="s">
        <v>41</v>
      </c>
      <c r="L16" s="69" t="s">
        <v>221</v>
      </c>
      <c r="M16" s="68" t="s">
        <v>42</v>
      </c>
      <c r="N16" s="68" t="s">
        <v>43</v>
      </c>
      <c r="O16" s="69" t="s">
        <v>44</v>
      </c>
      <c r="P16" s="80">
        <v>15</v>
      </c>
      <c r="Q16" s="77"/>
    </row>
    <row r="17" spans="1:17" ht="30" x14ac:dyDescent="0.25">
      <c r="A17" s="68" t="s">
        <v>38</v>
      </c>
      <c r="B17" s="68" t="s">
        <v>223</v>
      </c>
      <c r="C17" s="87" t="s">
        <v>67</v>
      </c>
      <c r="D17" s="85" t="s">
        <v>68</v>
      </c>
      <c r="E17" s="84" t="s">
        <v>294</v>
      </c>
      <c r="F17" s="83" t="s">
        <v>69</v>
      </c>
      <c r="G17" s="83" t="s">
        <v>70</v>
      </c>
      <c r="H17" s="69" t="s">
        <v>39</v>
      </c>
      <c r="I17" s="69" t="s">
        <v>40</v>
      </c>
      <c r="J17" s="78" t="s">
        <v>220</v>
      </c>
      <c r="K17" s="69" t="s">
        <v>41</v>
      </c>
      <c r="L17" s="69" t="s">
        <v>221</v>
      </c>
      <c r="M17" s="68" t="s">
        <v>42</v>
      </c>
      <c r="N17" s="68" t="s">
        <v>43</v>
      </c>
      <c r="O17" s="69" t="s">
        <v>44</v>
      </c>
      <c r="P17" s="80">
        <v>16</v>
      </c>
      <c r="Q17" s="77"/>
    </row>
    <row r="18" spans="1:17" ht="30" x14ac:dyDescent="0.25">
      <c r="A18" s="68" t="s">
        <v>38</v>
      </c>
      <c r="B18" s="68" t="s">
        <v>223</v>
      </c>
      <c r="C18" s="87" t="s">
        <v>63</v>
      </c>
      <c r="D18" s="85" t="s">
        <v>64</v>
      </c>
      <c r="E18" s="84" t="s">
        <v>292</v>
      </c>
      <c r="F18" s="83" t="s">
        <v>65</v>
      </c>
      <c r="G18" s="83" t="s">
        <v>66</v>
      </c>
      <c r="H18" s="69" t="s">
        <v>39</v>
      </c>
      <c r="I18" s="69" t="s">
        <v>40</v>
      </c>
      <c r="J18" s="78" t="s">
        <v>220</v>
      </c>
      <c r="K18" s="69" t="s">
        <v>41</v>
      </c>
      <c r="L18" s="69" t="s">
        <v>221</v>
      </c>
      <c r="M18" s="68" t="s">
        <v>42</v>
      </c>
      <c r="N18" s="68" t="s">
        <v>43</v>
      </c>
      <c r="O18" s="69" t="s">
        <v>44</v>
      </c>
      <c r="P18" s="80">
        <v>17</v>
      </c>
      <c r="Q18" s="77"/>
    </row>
    <row r="19" spans="1:17" ht="30" x14ac:dyDescent="0.25">
      <c r="A19" s="68" t="s">
        <v>38</v>
      </c>
      <c r="B19" s="68" t="s">
        <v>223</v>
      </c>
      <c r="C19" s="87" t="s">
        <v>59</v>
      </c>
      <c r="D19" s="85" t="s">
        <v>60</v>
      </c>
      <c r="E19" s="84" t="s">
        <v>291</v>
      </c>
      <c r="F19" s="83" t="s">
        <v>61</v>
      </c>
      <c r="G19" s="83" t="s">
        <v>62</v>
      </c>
      <c r="H19" s="69" t="s">
        <v>39</v>
      </c>
      <c r="I19" s="69" t="s">
        <v>40</v>
      </c>
      <c r="J19" s="78" t="s">
        <v>220</v>
      </c>
      <c r="K19" s="69" t="s">
        <v>41</v>
      </c>
      <c r="L19" s="69" t="s">
        <v>221</v>
      </c>
      <c r="M19" s="68" t="s">
        <v>42</v>
      </c>
      <c r="N19" s="68" t="s">
        <v>43</v>
      </c>
      <c r="O19" s="69" t="s">
        <v>44</v>
      </c>
      <c r="P19" s="80">
        <v>18</v>
      </c>
      <c r="Q19" s="77"/>
    </row>
    <row r="20" spans="1:17" ht="30" x14ac:dyDescent="0.25">
      <c r="A20" s="68" t="s">
        <v>38</v>
      </c>
      <c r="B20" s="68" t="s">
        <v>223</v>
      </c>
      <c r="C20" s="87" t="s">
        <v>235</v>
      </c>
      <c r="D20" s="85" t="s">
        <v>236</v>
      </c>
      <c r="E20" s="84" t="s">
        <v>237</v>
      </c>
      <c r="F20" s="83" t="s">
        <v>238</v>
      </c>
      <c r="G20" s="83" t="s">
        <v>239</v>
      </c>
      <c r="H20" s="69" t="s">
        <v>39</v>
      </c>
      <c r="I20" s="69" t="s">
        <v>40</v>
      </c>
      <c r="J20" s="78" t="s">
        <v>220</v>
      </c>
      <c r="K20" s="69" t="s">
        <v>41</v>
      </c>
      <c r="L20" s="69" t="s">
        <v>221</v>
      </c>
      <c r="M20" s="68" t="s">
        <v>42</v>
      </c>
      <c r="N20" s="68" t="s">
        <v>43</v>
      </c>
      <c r="O20" s="69" t="s">
        <v>44</v>
      </c>
      <c r="P20" s="80">
        <v>19</v>
      </c>
      <c r="Q20" s="77"/>
    </row>
    <row r="21" spans="1:17" ht="30" x14ac:dyDescent="0.25">
      <c r="A21" s="68" t="s">
        <v>38</v>
      </c>
      <c r="B21" s="68" t="s">
        <v>223</v>
      </c>
      <c r="C21" s="87" t="s">
        <v>230</v>
      </c>
      <c r="D21" s="85" t="s">
        <v>231</v>
      </c>
      <c r="E21" s="84" t="s">
        <v>232</v>
      </c>
      <c r="F21" s="83" t="s">
        <v>233</v>
      </c>
      <c r="G21" s="83" t="s">
        <v>234</v>
      </c>
      <c r="H21" s="69" t="s">
        <v>39</v>
      </c>
      <c r="I21" s="69" t="s">
        <v>40</v>
      </c>
      <c r="J21" s="78" t="s">
        <v>220</v>
      </c>
      <c r="K21" s="69" t="s">
        <v>41</v>
      </c>
      <c r="L21" s="69" t="s">
        <v>221</v>
      </c>
      <c r="M21" s="68" t="s">
        <v>42</v>
      </c>
      <c r="N21" s="68" t="s">
        <v>43</v>
      </c>
      <c r="O21" s="69" t="s">
        <v>44</v>
      </c>
      <c r="P21" s="80">
        <v>20</v>
      </c>
      <c r="Q21" s="77"/>
    </row>
    <row r="22" spans="1:17" ht="30" x14ac:dyDescent="0.25">
      <c r="A22" s="68" t="s">
        <v>38</v>
      </c>
      <c r="B22" s="68" t="s">
        <v>223</v>
      </c>
      <c r="C22" s="87" t="s">
        <v>225</v>
      </c>
      <c r="D22" s="85" t="s">
        <v>226</v>
      </c>
      <c r="E22" s="84" t="s">
        <v>227</v>
      </c>
      <c r="F22" s="83" t="s">
        <v>228</v>
      </c>
      <c r="G22" s="83" t="s">
        <v>229</v>
      </c>
      <c r="H22" s="69" t="s">
        <v>39</v>
      </c>
      <c r="I22" s="69" t="s">
        <v>40</v>
      </c>
      <c r="J22" s="78" t="s">
        <v>220</v>
      </c>
      <c r="K22" s="69" t="s">
        <v>41</v>
      </c>
      <c r="L22" s="69" t="s">
        <v>221</v>
      </c>
      <c r="M22" s="68" t="s">
        <v>42</v>
      </c>
      <c r="N22" s="68" t="s">
        <v>43</v>
      </c>
      <c r="O22" s="69" t="s">
        <v>44</v>
      </c>
      <c r="P22" s="80">
        <v>21</v>
      </c>
      <c r="Q22" s="77"/>
    </row>
    <row r="23" spans="1:17" ht="30" x14ac:dyDescent="0.25">
      <c r="A23" s="68" t="s">
        <v>38</v>
      </c>
      <c r="B23" s="68" t="s">
        <v>224</v>
      </c>
      <c r="C23" s="87"/>
      <c r="D23" s="85" t="s">
        <v>50</v>
      </c>
      <c r="E23" s="84" t="s">
        <v>51</v>
      </c>
      <c r="F23" s="83" t="s">
        <v>52</v>
      </c>
      <c r="G23" s="83" t="s">
        <v>53</v>
      </c>
      <c r="H23" s="69" t="s">
        <v>39</v>
      </c>
      <c r="I23" s="69" t="s">
        <v>45</v>
      </c>
      <c r="J23" s="78" t="s">
        <v>220</v>
      </c>
      <c r="K23" s="69" t="s">
        <v>41</v>
      </c>
      <c r="L23" s="69" t="s">
        <v>221</v>
      </c>
      <c r="M23" s="68" t="s">
        <v>42</v>
      </c>
      <c r="N23" s="68" t="s">
        <v>47</v>
      </c>
      <c r="O23" s="69"/>
      <c r="P23" s="80">
        <v>22</v>
      </c>
      <c r="Q23" s="77"/>
    </row>
    <row r="24" spans="1:17" ht="30" x14ac:dyDescent="0.25">
      <c r="A24" s="68" t="s">
        <v>38</v>
      </c>
      <c r="B24" s="68" t="s">
        <v>223</v>
      </c>
      <c r="C24" s="87" t="s">
        <v>119</v>
      </c>
      <c r="D24" s="85" t="s">
        <v>120</v>
      </c>
      <c r="E24" s="84" t="s">
        <v>121</v>
      </c>
      <c r="F24" s="83" t="s">
        <v>122</v>
      </c>
      <c r="G24" s="83" t="s">
        <v>123</v>
      </c>
      <c r="H24" s="69" t="s">
        <v>39</v>
      </c>
      <c r="I24" s="69" t="s">
        <v>40</v>
      </c>
      <c r="J24" s="78" t="s">
        <v>220</v>
      </c>
      <c r="K24" s="69" t="s">
        <v>41</v>
      </c>
      <c r="L24" s="69" t="s">
        <v>221</v>
      </c>
      <c r="M24" s="68" t="s">
        <v>42</v>
      </c>
      <c r="N24" s="68" t="s">
        <v>43</v>
      </c>
      <c r="O24" s="69" t="s">
        <v>44</v>
      </c>
      <c r="P24" s="80">
        <v>23</v>
      </c>
      <c r="Q24" s="77"/>
    </row>
    <row r="25" spans="1:17" ht="30" x14ac:dyDescent="0.25">
      <c r="A25" s="68" t="s">
        <v>38</v>
      </c>
      <c r="B25" s="68" t="s">
        <v>223</v>
      </c>
      <c r="C25" s="87" t="s">
        <v>114</v>
      </c>
      <c r="D25" s="85" t="s">
        <v>115</v>
      </c>
      <c r="E25" s="84" t="s">
        <v>116</v>
      </c>
      <c r="F25" s="83" t="s">
        <v>117</v>
      </c>
      <c r="G25" s="83" t="s">
        <v>118</v>
      </c>
      <c r="H25" s="69" t="s">
        <v>39</v>
      </c>
      <c r="I25" s="69" t="s">
        <v>40</v>
      </c>
      <c r="J25" s="78" t="s">
        <v>220</v>
      </c>
      <c r="K25" s="69" t="s">
        <v>41</v>
      </c>
      <c r="L25" s="69" t="s">
        <v>221</v>
      </c>
      <c r="M25" s="68" t="s">
        <v>42</v>
      </c>
      <c r="N25" s="68" t="s">
        <v>43</v>
      </c>
      <c r="O25" s="69" t="s">
        <v>44</v>
      </c>
      <c r="P25" s="80">
        <v>24</v>
      </c>
      <c r="Q25" s="77"/>
    </row>
    <row r="26" spans="1:17" ht="30" x14ac:dyDescent="0.25">
      <c r="A26" s="68" t="s">
        <v>38</v>
      </c>
      <c r="B26" s="68" t="s">
        <v>223</v>
      </c>
      <c r="C26" s="87" t="s">
        <v>109</v>
      </c>
      <c r="D26" s="85" t="s">
        <v>110</v>
      </c>
      <c r="E26" s="84" t="s">
        <v>111</v>
      </c>
      <c r="F26" s="83" t="s">
        <v>112</v>
      </c>
      <c r="G26" s="83" t="s">
        <v>113</v>
      </c>
      <c r="H26" s="69" t="s">
        <v>39</v>
      </c>
      <c r="I26" s="69" t="s">
        <v>40</v>
      </c>
      <c r="J26" s="78" t="s">
        <v>220</v>
      </c>
      <c r="K26" s="69" t="s">
        <v>41</v>
      </c>
      <c r="L26" s="69" t="s">
        <v>221</v>
      </c>
      <c r="M26" s="68" t="s">
        <v>42</v>
      </c>
      <c r="N26" s="68" t="s">
        <v>43</v>
      </c>
      <c r="O26" s="69" t="s">
        <v>44</v>
      </c>
      <c r="P26" s="80">
        <v>25</v>
      </c>
      <c r="Q26" s="77"/>
    </row>
    <row r="27" spans="1:17" ht="30" x14ac:dyDescent="0.25">
      <c r="A27" s="68" t="s">
        <v>38</v>
      </c>
      <c r="B27" s="68" t="s">
        <v>223</v>
      </c>
      <c r="C27" s="87" t="s">
        <v>104</v>
      </c>
      <c r="D27" s="85" t="s">
        <v>105</v>
      </c>
      <c r="E27" s="84" t="s">
        <v>106</v>
      </c>
      <c r="F27" s="83" t="s">
        <v>107</v>
      </c>
      <c r="G27" s="83" t="s">
        <v>108</v>
      </c>
      <c r="H27" s="69" t="s">
        <v>39</v>
      </c>
      <c r="I27" s="69" t="s">
        <v>40</v>
      </c>
      <c r="J27" s="78" t="s">
        <v>220</v>
      </c>
      <c r="K27" s="69" t="s">
        <v>41</v>
      </c>
      <c r="L27" s="69" t="s">
        <v>221</v>
      </c>
      <c r="M27" s="68" t="s">
        <v>42</v>
      </c>
      <c r="N27" s="68" t="s">
        <v>43</v>
      </c>
      <c r="O27" s="69" t="s">
        <v>44</v>
      </c>
      <c r="P27" s="80">
        <v>26</v>
      </c>
      <c r="Q27" s="77"/>
    </row>
    <row r="28" spans="1:17" ht="30" x14ac:dyDescent="0.25">
      <c r="A28" s="68" t="s">
        <v>38</v>
      </c>
      <c r="B28" s="68" t="s">
        <v>223</v>
      </c>
      <c r="C28" s="87" t="s">
        <v>99</v>
      </c>
      <c r="D28" s="85" t="s">
        <v>100</v>
      </c>
      <c r="E28" s="84" t="s">
        <v>101</v>
      </c>
      <c r="F28" s="83" t="s">
        <v>102</v>
      </c>
      <c r="G28" s="83" t="s">
        <v>103</v>
      </c>
      <c r="H28" s="69" t="s">
        <v>39</v>
      </c>
      <c r="I28" s="69" t="s">
        <v>40</v>
      </c>
      <c r="J28" s="78" t="s">
        <v>220</v>
      </c>
      <c r="K28" s="69" t="s">
        <v>41</v>
      </c>
      <c r="L28" s="69" t="s">
        <v>221</v>
      </c>
      <c r="M28" s="68" t="s">
        <v>42</v>
      </c>
      <c r="N28" s="68" t="s">
        <v>43</v>
      </c>
      <c r="O28" s="69" t="s">
        <v>44</v>
      </c>
      <c r="P28" s="80">
        <v>27</v>
      </c>
      <c r="Q28" s="77"/>
    </row>
    <row r="29" spans="1:17" ht="30" x14ac:dyDescent="0.25">
      <c r="A29" s="68" t="s">
        <v>38</v>
      </c>
      <c r="B29" s="68" t="s">
        <v>223</v>
      </c>
      <c r="C29" s="87" t="s">
        <v>94</v>
      </c>
      <c r="D29" s="85" t="s">
        <v>95</v>
      </c>
      <c r="E29" s="84" t="s">
        <v>96</v>
      </c>
      <c r="F29" s="83" t="s">
        <v>97</v>
      </c>
      <c r="G29" s="83" t="s">
        <v>98</v>
      </c>
      <c r="H29" s="69" t="s">
        <v>39</v>
      </c>
      <c r="I29" s="69" t="s">
        <v>40</v>
      </c>
      <c r="J29" s="78" t="s">
        <v>220</v>
      </c>
      <c r="K29" s="69" t="s">
        <v>41</v>
      </c>
      <c r="L29" s="69" t="s">
        <v>221</v>
      </c>
      <c r="M29" s="68" t="s">
        <v>42</v>
      </c>
      <c r="N29" s="68" t="s">
        <v>43</v>
      </c>
      <c r="O29" s="69" t="s">
        <v>44</v>
      </c>
      <c r="P29" s="80">
        <v>28</v>
      </c>
      <c r="Q29" s="77"/>
    </row>
    <row r="30" spans="1:17" ht="30" x14ac:dyDescent="0.25">
      <c r="A30" s="68" t="s">
        <v>38</v>
      </c>
      <c r="B30" s="68" t="s">
        <v>223</v>
      </c>
      <c r="C30" s="87" t="s">
        <v>89</v>
      </c>
      <c r="D30" s="85" t="s">
        <v>90</v>
      </c>
      <c r="E30" s="84" t="s">
        <v>91</v>
      </c>
      <c r="F30" s="83" t="s">
        <v>92</v>
      </c>
      <c r="G30" s="83" t="s">
        <v>93</v>
      </c>
      <c r="H30" s="69" t="s">
        <v>39</v>
      </c>
      <c r="I30" s="69" t="s">
        <v>40</v>
      </c>
      <c r="J30" s="78" t="s">
        <v>220</v>
      </c>
      <c r="K30" s="69" t="s">
        <v>41</v>
      </c>
      <c r="L30" s="69" t="s">
        <v>221</v>
      </c>
      <c r="M30" s="68" t="s">
        <v>42</v>
      </c>
      <c r="N30" s="68" t="s">
        <v>43</v>
      </c>
      <c r="O30" s="69" t="s">
        <v>44</v>
      </c>
      <c r="P30" s="80">
        <v>29</v>
      </c>
      <c r="Q30" s="77"/>
    </row>
    <row r="31" spans="1:17" ht="30" x14ac:dyDescent="0.25">
      <c r="A31" s="68" t="s">
        <v>38</v>
      </c>
      <c r="B31" s="68" t="s">
        <v>223</v>
      </c>
      <c r="C31" s="87" t="s">
        <v>79</v>
      </c>
      <c r="D31" s="85" t="s">
        <v>80</v>
      </c>
      <c r="E31" s="84" t="s">
        <v>81</v>
      </c>
      <c r="F31" s="83" t="s">
        <v>82</v>
      </c>
      <c r="G31" s="83" t="s">
        <v>83</v>
      </c>
      <c r="H31" s="69" t="s">
        <v>39</v>
      </c>
      <c r="I31" s="69" t="s">
        <v>40</v>
      </c>
      <c r="J31" s="78" t="s">
        <v>220</v>
      </c>
      <c r="K31" s="69" t="s">
        <v>41</v>
      </c>
      <c r="L31" s="69" t="s">
        <v>221</v>
      </c>
      <c r="M31" s="68" t="s">
        <v>42</v>
      </c>
      <c r="N31" s="68" t="s">
        <v>43</v>
      </c>
      <c r="O31" s="69" t="s">
        <v>84</v>
      </c>
      <c r="P31" s="80">
        <v>30</v>
      </c>
      <c r="Q31" s="77"/>
    </row>
    <row r="32" spans="1:17" ht="30" x14ac:dyDescent="0.25">
      <c r="A32" s="68" t="s">
        <v>38</v>
      </c>
      <c r="B32" s="68" t="s">
        <v>219</v>
      </c>
      <c r="C32" s="87" t="s">
        <v>126</v>
      </c>
      <c r="D32" s="85" t="s">
        <v>127</v>
      </c>
      <c r="E32" s="84" t="s">
        <v>297</v>
      </c>
      <c r="F32" s="83" t="s">
        <v>128</v>
      </c>
      <c r="G32" s="83" t="s">
        <v>129</v>
      </c>
      <c r="H32" s="69" t="s">
        <v>39</v>
      </c>
      <c r="I32" s="69" t="s">
        <v>40</v>
      </c>
      <c r="J32" s="78" t="s">
        <v>220</v>
      </c>
      <c r="K32" s="69" t="s">
        <v>41</v>
      </c>
      <c r="L32" s="69" t="s">
        <v>221</v>
      </c>
      <c r="M32" s="68" t="s">
        <v>42</v>
      </c>
      <c r="N32" s="68" t="s">
        <v>43</v>
      </c>
      <c r="O32" s="69" t="s">
        <v>44</v>
      </c>
      <c r="P32" s="80">
        <v>31</v>
      </c>
      <c r="Q32" s="77"/>
    </row>
    <row r="33" spans="1:17" ht="30" x14ac:dyDescent="0.25">
      <c r="A33" s="68" t="s">
        <v>38</v>
      </c>
      <c r="B33" s="68" t="s">
        <v>219</v>
      </c>
      <c r="C33" s="87" t="s">
        <v>172</v>
      </c>
      <c r="D33" s="85" t="s">
        <v>173</v>
      </c>
      <c r="E33" s="84" t="s">
        <v>303</v>
      </c>
      <c r="F33" s="83" t="s">
        <v>174</v>
      </c>
      <c r="G33" s="83" t="s">
        <v>175</v>
      </c>
      <c r="H33" s="69" t="s">
        <v>39</v>
      </c>
      <c r="I33" s="69" t="s">
        <v>40</v>
      </c>
      <c r="J33" s="78" t="s">
        <v>220</v>
      </c>
      <c r="K33" s="69" t="s">
        <v>41</v>
      </c>
      <c r="L33" s="69" t="s">
        <v>221</v>
      </c>
      <c r="M33" s="68" t="s">
        <v>42</v>
      </c>
      <c r="N33" s="68" t="s">
        <v>43</v>
      </c>
      <c r="O33" s="69" t="s">
        <v>44</v>
      </c>
      <c r="P33" s="80">
        <v>32</v>
      </c>
      <c r="Q33" s="77"/>
    </row>
    <row r="34" spans="1:17" ht="30" x14ac:dyDescent="0.25">
      <c r="A34" s="68" t="s">
        <v>38</v>
      </c>
      <c r="B34" s="68" t="s">
        <v>219</v>
      </c>
      <c r="C34" s="87" t="s">
        <v>190</v>
      </c>
      <c r="D34" s="85" t="s">
        <v>191</v>
      </c>
      <c r="E34" s="84" t="s">
        <v>298</v>
      </c>
      <c r="F34" s="83" t="s">
        <v>192</v>
      </c>
      <c r="G34" s="83" t="s">
        <v>175</v>
      </c>
      <c r="H34" s="69" t="s">
        <v>39</v>
      </c>
      <c r="I34" s="69" t="s">
        <v>40</v>
      </c>
      <c r="J34" s="78" t="s">
        <v>220</v>
      </c>
      <c r="K34" s="69" t="s">
        <v>41</v>
      </c>
      <c r="L34" s="69" t="s">
        <v>221</v>
      </c>
      <c r="M34" s="68" t="s">
        <v>42</v>
      </c>
      <c r="N34" s="68" t="s">
        <v>43</v>
      </c>
      <c r="O34" s="69" t="s">
        <v>44</v>
      </c>
      <c r="P34" s="80">
        <v>33</v>
      </c>
      <c r="Q34" s="77"/>
    </row>
    <row r="35" spans="1:17" ht="30" x14ac:dyDescent="0.25">
      <c r="A35" s="68" t="s">
        <v>38</v>
      </c>
      <c r="B35" s="68" t="s">
        <v>219</v>
      </c>
      <c r="C35" s="87" t="s">
        <v>193</v>
      </c>
      <c r="D35" s="85" t="s">
        <v>194</v>
      </c>
      <c r="E35" s="84" t="s">
        <v>299</v>
      </c>
      <c r="F35" s="83" t="s">
        <v>174</v>
      </c>
      <c r="G35" s="83" t="s">
        <v>195</v>
      </c>
      <c r="H35" s="69" t="s">
        <v>39</v>
      </c>
      <c r="I35" s="69" t="s">
        <v>40</v>
      </c>
      <c r="J35" s="78" t="s">
        <v>220</v>
      </c>
      <c r="K35" s="69" t="s">
        <v>41</v>
      </c>
      <c r="L35" s="69" t="s">
        <v>221</v>
      </c>
      <c r="M35" s="68" t="s">
        <v>42</v>
      </c>
      <c r="N35" s="68" t="s">
        <v>43</v>
      </c>
      <c r="O35" s="69" t="s">
        <v>44</v>
      </c>
      <c r="P35" s="80">
        <v>34</v>
      </c>
      <c r="Q35" s="77"/>
    </row>
    <row r="36" spans="1:17" ht="30" x14ac:dyDescent="0.25">
      <c r="A36" s="68" t="s">
        <v>38</v>
      </c>
      <c r="B36" s="68" t="s">
        <v>219</v>
      </c>
      <c r="C36" s="87" t="s">
        <v>196</v>
      </c>
      <c r="D36" s="85" t="s">
        <v>197</v>
      </c>
      <c r="E36" s="84" t="s">
        <v>300</v>
      </c>
      <c r="F36" s="83" t="s">
        <v>198</v>
      </c>
      <c r="G36" s="83" t="s">
        <v>199</v>
      </c>
      <c r="H36" s="69" t="s">
        <v>39</v>
      </c>
      <c r="I36" s="69" t="s">
        <v>40</v>
      </c>
      <c r="J36" s="78" t="s">
        <v>220</v>
      </c>
      <c r="K36" s="69" t="s">
        <v>41</v>
      </c>
      <c r="L36" s="69" t="s">
        <v>221</v>
      </c>
      <c r="M36" s="68" t="s">
        <v>42</v>
      </c>
      <c r="N36" s="68" t="s">
        <v>43</v>
      </c>
      <c r="O36" s="69" t="s">
        <v>44</v>
      </c>
      <c r="P36" s="80">
        <v>35</v>
      </c>
      <c r="Q36" s="77"/>
    </row>
    <row r="37" spans="1:17" ht="30" x14ac:dyDescent="0.25">
      <c r="A37" s="68" t="s">
        <v>38</v>
      </c>
      <c r="B37" s="68" t="s">
        <v>222</v>
      </c>
      <c r="C37" s="87"/>
      <c r="D37" s="85" t="s">
        <v>211</v>
      </c>
      <c r="E37" s="84" t="s">
        <v>212</v>
      </c>
      <c r="F37" s="83" t="s">
        <v>213</v>
      </c>
      <c r="G37" s="83" t="s">
        <v>214</v>
      </c>
      <c r="H37" s="69" t="s">
        <v>39</v>
      </c>
      <c r="I37" s="69" t="s">
        <v>45</v>
      </c>
      <c r="J37" s="78" t="s">
        <v>220</v>
      </c>
      <c r="K37" s="69" t="s">
        <v>41</v>
      </c>
      <c r="L37" s="69" t="s">
        <v>221</v>
      </c>
      <c r="M37" s="68" t="s">
        <v>42</v>
      </c>
      <c r="N37" s="68" t="s">
        <v>43</v>
      </c>
      <c r="O37" s="69" t="s">
        <v>44</v>
      </c>
      <c r="P37" s="80">
        <v>36</v>
      </c>
      <c r="Q37" s="77"/>
    </row>
    <row r="38" spans="1:17" ht="30" x14ac:dyDescent="0.25">
      <c r="A38" s="68" t="s">
        <v>38</v>
      </c>
      <c r="B38" s="68" t="s">
        <v>219</v>
      </c>
      <c r="C38" s="87" t="s">
        <v>200</v>
      </c>
      <c r="D38" s="85" t="s">
        <v>201</v>
      </c>
      <c r="E38" s="84" t="s">
        <v>301</v>
      </c>
      <c r="F38" s="83" t="s">
        <v>202</v>
      </c>
      <c r="G38" s="83" t="s">
        <v>203</v>
      </c>
      <c r="H38" s="69" t="s">
        <v>39</v>
      </c>
      <c r="I38" s="69" t="s">
        <v>40</v>
      </c>
      <c r="J38" s="78" t="s">
        <v>220</v>
      </c>
      <c r="K38" s="69" t="s">
        <v>41</v>
      </c>
      <c r="L38" s="69" t="s">
        <v>221</v>
      </c>
      <c r="M38" s="68" t="s">
        <v>42</v>
      </c>
      <c r="N38" s="68" t="s">
        <v>43</v>
      </c>
      <c r="O38" s="69" t="s">
        <v>44</v>
      </c>
      <c r="P38" s="80">
        <v>37</v>
      </c>
      <c r="Q38" s="77"/>
    </row>
    <row r="39" spans="1:17" ht="30" x14ac:dyDescent="0.25">
      <c r="A39" s="68" t="s">
        <v>38</v>
      </c>
      <c r="B39" s="68" t="s">
        <v>219</v>
      </c>
      <c r="C39" s="87" t="s">
        <v>204</v>
      </c>
      <c r="D39" s="85" t="s">
        <v>205</v>
      </c>
      <c r="E39" s="84" t="s">
        <v>302</v>
      </c>
      <c r="F39" s="83" t="s">
        <v>133</v>
      </c>
      <c r="G39" s="83" t="s">
        <v>206</v>
      </c>
      <c r="H39" s="69" t="s">
        <v>39</v>
      </c>
      <c r="I39" s="69" t="s">
        <v>40</v>
      </c>
      <c r="J39" s="78" t="s">
        <v>220</v>
      </c>
      <c r="K39" s="69" t="s">
        <v>41</v>
      </c>
      <c r="L39" s="69" t="s">
        <v>221</v>
      </c>
      <c r="M39" s="68" t="s">
        <v>42</v>
      </c>
      <c r="N39" s="68" t="s">
        <v>43</v>
      </c>
      <c r="O39" s="69" t="s">
        <v>44</v>
      </c>
      <c r="P39" s="80">
        <v>38</v>
      </c>
      <c r="Q39" s="77"/>
    </row>
    <row r="40" spans="1:17" ht="30" x14ac:dyDescent="0.25">
      <c r="A40" s="68" t="s">
        <v>38</v>
      </c>
      <c r="B40" s="68" t="s">
        <v>219</v>
      </c>
      <c r="C40" s="87" t="s">
        <v>130</v>
      </c>
      <c r="D40" s="85" t="s">
        <v>131</v>
      </c>
      <c r="E40" s="84" t="s">
        <v>132</v>
      </c>
      <c r="F40" s="83" t="s">
        <v>133</v>
      </c>
      <c r="G40" s="83" t="s">
        <v>53</v>
      </c>
      <c r="H40" s="69" t="s">
        <v>39</v>
      </c>
      <c r="I40" s="69" t="s">
        <v>40</v>
      </c>
      <c r="J40" s="78" t="s">
        <v>220</v>
      </c>
      <c r="K40" s="69" t="s">
        <v>41</v>
      </c>
      <c r="L40" s="69" t="s">
        <v>221</v>
      </c>
      <c r="M40" s="68" t="s">
        <v>42</v>
      </c>
      <c r="N40" s="68" t="s">
        <v>43</v>
      </c>
      <c r="O40" s="69" t="s">
        <v>44</v>
      </c>
      <c r="P40" s="80">
        <v>39</v>
      </c>
      <c r="Q40" s="77"/>
    </row>
    <row r="41" spans="1:17" ht="30" x14ac:dyDescent="0.25">
      <c r="A41" s="68" t="s">
        <v>38</v>
      </c>
      <c r="B41" s="68" t="s">
        <v>219</v>
      </c>
      <c r="C41" s="87" t="s">
        <v>134</v>
      </c>
      <c r="D41" s="85" t="s">
        <v>135</v>
      </c>
      <c r="E41" s="84" t="s">
        <v>136</v>
      </c>
      <c r="F41" s="83" t="s">
        <v>133</v>
      </c>
      <c r="G41" s="83" t="s">
        <v>137</v>
      </c>
      <c r="H41" s="69" t="s">
        <v>39</v>
      </c>
      <c r="I41" s="69" t="s">
        <v>40</v>
      </c>
      <c r="J41" s="78" t="s">
        <v>220</v>
      </c>
      <c r="K41" s="69" t="s">
        <v>41</v>
      </c>
      <c r="L41" s="69" t="s">
        <v>221</v>
      </c>
      <c r="M41" s="68" t="s">
        <v>42</v>
      </c>
      <c r="N41" s="68" t="s">
        <v>43</v>
      </c>
      <c r="O41" s="69" t="s">
        <v>44</v>
      </c>
      <c r="P41" s="80">
        <v>40</v>
      </c>
      <c r="Q41" s="75" t="s">
        <v>0</v>
      </c>
    </row>
    <row r="42" spans="1:17" ht="30" x14ac:dyDescent="0.25">
      <c r="A42" s="68" t="s">
        <v>38</v>
      </c>
      <c r="B42" s="68" t="s">
        <v>219</v>
      </c>
      <c r="C42" s="87" t="s">
        <v>138</v>
      </c>
      <c r="D42" s="85" t="s">
        <v>139</v>
      </c>
      <c r="E42" s="84" t="s">
        <v>140</v>
      </c>
      <c r="F42" s="83" t="s">
        <v>141</v>
      </c>
      <c r="G42" s="83" t="s">
        <v>142</v>
      </c>
      <c r="H42" s="69" t="s">
        <v>39</v>
      </c>
      <c r="I42" s="69" t="s">
        <v>40</v>
      </c>
      <c r="J42" s="78" t="s">
        <v>220</v>
      </c>
      <c r="K42" s="69" t="s">
        <v>41</v>
      </c>
      <c r="L42" s="69" t="s">
        <v>221</v>
      </c>
      <c r="M42" s="68" t="s">
        <v>42</v>
      </c>
      <c r="N42" s="68" t="s">
        <v>43</v>
      </c>
      <c r="O42" s="69" t="s">
        <v>44</v>
      </c>
      <c r="P42" s="80">
        <v>41</v>
      </c>
      <c r="Q42" s="77"/>
    </row>
    <row r="43" spans="1:17" ht="30" x14ac:dyDescent="0.25">
      <c r="A43" s="68" t="s">
        <v>38</v>
      </c>
      <c r="B43" s="68" t="s">
        <v>223</v>
      </c>
      <c r="C43" s="87" t="s">
        <v>143</v>
      </c>
      <c r="D43" s="85" t="s">
        <v>144</v>
      </c>
      <c r="E43" s="84" t="s">
        <v>145</v>
      </c>
      <c r="F43" s="83" t="s">
        <v>146</v>
      </c>
      <c r="G43" s="83" t="s">
        <v>147</v>
      </c>
      <c r="H43" s="69" t="s">
        <v>39</v>
      </c>
      <c r="I43" s="69" t="s">
        <v>40</v>
      </c>
      <c r="J43" s="78" t="s">
        <v>220</v>
      </c>
      <c r="K43" s="69" t="s">
        <v>41</v>
      </c>
      <c r="L43" s="69" t="s">
        <v>221</v>
      </c>
      <c r="M43" s="68" t="s">
        <v>42</v>
      </c>
      <c r="N43" s="68" t="s">
        <v>43</v>
      </c>
      <c r="O43" s="69" t="s">
        <v>44</v>
      </c>
      <c r="P43" s="80">
        <v>42</v>
      </c>
      <c r="Q43" s="77"/>
    </row>
    <row r="44" spans="1:17" ht="30" x14ac:dyDescent="0.25">
      <c r="A44" s="68" t="s">
        <v>38</v>
      </c>
      <c r="B44" s="68" t="s">
        <v>223</v>
      </c>
      <c r="C44" s="87" t="s">
        <v>148</v>
      </c>
      <c r="D44" s="85" t="s">
        <v>149</v>
      </c>
      <c r="E44" s="84" t="s">
        <v>150</v>
      </c>
      <c r="F44" s="83" t="s">
        <v>151</v>
      </c>
      <c r="G44" s="83" t="s">
        <v>152</v>
      </c>
      <c r="H44" s="69" t="s">
        <v>39</v>
      </c>
      <c r="I44" s="69" t="s">
        <v>40</v>
      </c>
      <c r="J44" s="78" t="s">
        <v>220</v>
      </c>
      <c r="K44" s="69" t="s">
        <v>41</v>
      </c>
      <c r="L44" s="69" t="s">
        <v>221</v>
      </c>
      <c r="M44" s="68" t="s">
        <v>42</v>
      </c>
      <c r="N44" s="68" t="s">
        <v>43</v>
      </c>
      <c r="O44" s="69" t="s">
        <v>44</v>
      </c>
      <c r="P44" s="80">
        <v>43</v>
      </c>
      <c r="Q44" s="77"/>
    </row>
    <row r="45" spans="1:17" ht="30" x14ac:dyDescent="0.25">
      <c r="A45" s="68" t="s">
        <v>38</v>
      </c>
      <c r="B45" s="68" t="s">
        <v>223</v>
      </c>
      <c r="C45" s="87" t="s">
        <v>153</v>
      </c>
      <c r="D45" s="85" t="s">
        <v>154</v>
      </c>
      <c r="E45" s="84" t="s">
        <v>155</v>
      </c>
      <c r="F45" s="83" t="s">
        <v>73</v>
      </c>
      <c r="G45" s="83" t="s">
        <v>125</v>
      </c>
      <c r="H45" s="69" t="s">
        <v>39</v>
      </c>
      <c r="I45" s="69" t="s">
        <v>40</v>
      </c>
      <c r="J45" s="78" t="s">
        <v>220</v>
      </c>
      <c r="K45" s="69" t="s">
        <v>41</v>
      </c>
      <c r="L45" s="69" t="s">
        <v>221</v>
      </c>
      <c r="M45" s="68" t="s">
        <v>42</v>
      </c>
      <c r="N45" s="68" t="s">
        <v>43</v>
      </c>
      <c r="O45" s="69" t="s">
        <v>156</v>
      </c>
      <c r="P45" s="80">
        <v>44</v>
      </c>
      <c r="Q45" s="77"/>
    </row>
    <row r="46" spans="1:17" ht="30" x14ac:dyDescent="0.25">
      <c r="A46" s="68" t="s">
        <v>38</v>
      </c>
      <c r="B46" s="68" t="s">
        <v>223</v>
      </c>
      <c r="C46" s="87" t="s">
        <v>157</v>
      </c>
      <c r="D46" s="85" t="s">
        <v>158</v>
      </c>
      <c r="E46" s="84" t="s">
        <v>159</v>
      </c>
      <c r="F46" s="83" t="s">
        <v>160</v>
      </c>
      <c r="G46" s="83" t="s">
        <v>161</v>
      </c>
      <c r="H46" s="69" t="s">
        <v>39</v>
      </c>
      <c r="I46" s="69" t="s">
        <v>40</v>
      </c>
      <c r="J46" s="78" t="s">
        <v>220</v>
      </c>
      <c r="K46" s="69" t="s">
        <v>41</v>
      </c>
      <c r="L46" s="69" t="s">
        <v>221</v>
      </c>
      <c r="M46" s="68" t="s">
        <v>42</v>
      </c>
      <c r="N46" s="68" t="s">
        <v>43</v>
      </c>
      <c r="O46" s="69" t="s">
        <v>44</v>
      </c>
      <c r="P46" s="80">
        <v>45</v>
      </c>
      <c r="Q46" s="77"/>
    </row>
    <row r="47" spans="1:17" ht="30" x14ac:dyDescent="0.25">
      <c r="A47" s="68" t="s">
        <v>38</v>
      </c>
      <c r="B47" s="68" t="s">
        <v>223</v>
      </c>
      <c r="C47" s="87" t="s">
        <v>162</v>
      </c>
      <c r="D47" s="85" t="s">
        <v>163</v>
      </c>
      <c r="E47" s="84" t="s">
        <v>164</v>
      </c>
      <c r="F47" s="83" t="s">
        <v>165</v>
      </c>
      <c r="G47" s="83" t="s">
        <v>166</v>
      </c>
      <c r="H47" s="69" t="s">
        <v>39</v>
      </c>
      <c r="I47" s="69" t="s">
        <v>40</v>
      </c>
      <c r="J47" s="78" t="s">
        <v>220</v>
      </c>
      <c r="K47" s="69" t="s">
        <v>41</v>
      </c>
      <c r="L47" s="69" t="s">
        <v>221</v>
      </c>
      <c r="M47" s="68" t="s">
        <v>42</v>
      </c>
      <c r="N47" s="68" t="s">
        <v>43</v>
      </c>
      <c r="O47" s="69" t="s">
        <v>44</v>
      </c>
      <c r="P47" s="80">
        <v>46</v>
      </c>
      <c r="Q47" s="77"/>
    </row>
    <row r="48" spans="1:17" ht="30" x14ac:dyDescent="0.25">
      <c r="A48" s="68" t="s">
        <v>38</v>
      </c>
      <c r="B48" s="68" t="s">
        <v>223</v>
      </c>
      <c r="C48" s="87" t="s">
        <v>167</v>
      </c>
      <c r="D48" s="85" t="s">
        <v>168</v>
      </c>
      <c r="E48" s="84" t="s">
        <v>169</v>
      </c>
      <c r="F48" s="83" t="s">
        <v>170</v>
      </c>
      <c r="G48" s="83" t="s">
        <v>171</v>
      </c>
      <c r="H48" s="69" t="s">
        <v>39</v>
      </c>
      <c r="I48" s="69" t="s">
        <v>40</v>
      </c>
      <c r="J48" s="78" t="s">
        <v>220</v>
      </c>
      <c r="K48" s="69" t="s">
        <v>41</v>
      </c>
      <c r="L48" s="69" t="s">
        <v>221</v>
      </c>
      <c r="M48" s="68" t="s">
        <v>42</v>
      </c>
      <c r="N48" s="68" t="s">
        <v>43</v>
      </c>
      <c r="O48" s="69" t="s">
        <v>44</v>
      </c>
      <c r="P48" s="80">
        <v>47</v>
      </c>
      <c r="Q48" s="77"/>
    </row>
    <row r="49" spans="1:17" ht="30" x14ac:dyDescent="0.25">
      <c r="A49" s="68" t="s">
        <v>38</v>
      </c>
      <c r="B49" s="68" t="s">
        <v>223</v>
      </c>
      <c r="C49" s="87" t="s">
        <v>176</v>
      </c>
      <c r="D49" s="85" t="s">
        <v>177</v>
      </c>
      <c r="E49" s="84" t="s">
        <v>178</v>
      </c>
      <c r="F49" s="83" t="s">
        <v>179</v>
      </c>
      <c r="G49" s="83" t="s">
        <v>180</v>
      </c>
      <c r="H49" s="69" t="s">
        <v>39</v>
      </c>
      <c r="I49" s="69" t="s">
        <v>40</v>
      </c>
      <c r="J49" s="78" t="s">
        <v>220</v>
      </c>
      <c r="K49" s="69" t="s">
        <v>41</v>
      </c>
      <c r="L49" s="69" t="s">
        <v>221</v>
      </c>
      <c r="M49" s="68" t="s">
        <v>42</v>
      </c>
      <c r="N49" s="68" t="s">
        <v>43</v>
      </c>
      <c r="O49" s="69" t="s">
        <v>44</v>
      </c>
      <c r="P49" s="80">
        <v>48</v>
      </c>
      <c r="Q49" s="77"/>
    </row>
    <row r="50" spans="1:17" ht="30" x14ac:dyDescent="0.25">
      <c r="A50" s="68" t="s">
        <v>38</v>
      </c>
      <c r="B50" s="68" t="s">
        <v>223</v>
      </c>
      <c r="C50" s="87" t="s">
        <v>181</v>
      </c>
      <c r="D50" s="85" t="s">
        <v>182</v>
      </c>
      <c r="E50" s="84" t="s">
        <v>183</v>
      </c>
      <c r="F50" s="83" t="s">
        <v>184</v>
      </c>
      <c r="G50" s="83" t="s">
        <v>185</v>
      </c>
      <c r="H50" s="69" t="s">
        <v>39</v>
      </c>
      <c r="I50" s="69" t="s">
        <v>40</v>
      </c>
      <c r="J50" s="78" t="s">
        <v>220</v>
      </c>
      <c r="K50" s="69" t="s">
        <v>41</v>
      </c>
      <c r="L50" s="69" t="s">
        <v>221</v>
      </c>
      <c r="M50" s="68" t="s">
        <v>42</v>
      </c>
      <c r="N50" s="68" t="s">
        <v>43</v>
      </c>
      <c r="O50" s="69" t="s">
        <v>44</v>
      </c>
      <c r="P50" s="80">
        <v>49</v>
      </c>
      <c r="Q50" s="77"/>
    </row>
    <row r="51" spans="1:17" ht="30" x14ac:dyDescent="0.25">
      <c r="A51" s="68" t="s">
        <v>38</v>
      </c>
      <c r="B51" s="68" t="s">
        <v>222</v>
      </c>
      <c r="C51" s="87"/>
      <c r="D51" s="85" t="s">
        <v>215</v>
      </c>
      <c r="E51" s="84" t="s">
        <v>216</v>
      </c>
      <c r="F51" s="83" t="s">
        <v>209</v>
      </c>
      <c r="G51" s="83" t="s">
        <v>210</v>
      </c>
      <c r="H51" s="69" t="s">
        <v>124</v>
      </c>
      <c r="I51" s="69" t="s">
        <v>45</v>
      </c>
      <c r="J51" s="78" t="s">
        <v>220</v>
      </c>
      <c r="K51" s="69" t="s">
        <v>41</v>
      </c>
      <c r="L51" s="69" t="s">
        <v>221</v>
      </c>
      <c r="M51" s="68" t="s">
        <v>42</v>
      </c>
      <c r="N51" s="68" t="s">
        <v>47</v>
      </c>
      <c r="O51" s="69"/>
      <c r="P51" s="80">
        <v>50</v>
      </c>
      <c r="Q51" s="76" t="s">
        <v>0</v>
      </c>
    </row>
    <row r="52" spans="1:17" ht="30" x14ac:dyDescent="0.25">
      <c r="A52" s="68" t="s">
        <v>38</v>
      </c>
      <c r="B52" s="68" t="s">
        <v>222</v>
      </c>
      <c r="C52" s="87"/>
      <c r="D52" s="85" t="s">
        <v>207</v>
      </c>
      <c r="E52" s="84" t="s">
        <v>208</v>
      </c>
      <c r="F52" s="83" t="s">
        <v>209</v>
      </c>
      <c r="G52" s="83" t="s">
        <v>210</v>
      </c>
      <c r="H52" s="69" t="s">
        <v>39</v>
      </c>
      <c r="I52" s="69" t="s">
        <v>45</v>
      </c>
      <c r="J52" s="78" t="s">
        <v>0</v>
      </c>
      <c r="K52" s="69" t="s">
        <v>41</v>
      </c>
      <c r="L52" s="69" t="s">
        <v>221</v>
      </c>
      <c r="M52" s="68" t="s">
        <v>42</v>
      </c>
      <c r="N52" s="68" t="s">
        <v>43</v>
      </c>
      <c r="O52" s="69" t="s">
        <v>49</v>
      </c>
      <c r="P52" s="80">
        <v>51</v>
      </c>
      <c r="Q52" s="77"/>
    </row>
    <row r="53" spans="1:17" ht="29.45" customHeight="1" x14ac:dyDescent="0.25">
      <c r="A53" s="68" t="s">
        <v>38</v>
      </c>
      <c r="B53" s="68" t="s">
        <v>223</v>
      </c>
      <c r="C53" s="87" t="s">
        <v>186</v>
      </c>
      <c r="D53" s="85" t="s">
        <v>187</v>
      </c>
      <c r="E53" s="84" t="s">
        <v>188</v>
      </c>
      <c r="F53" s="83">
        <v>2016</v>
      </c>
      <c r="G53" s="83" t="s">
        <v>189</v>
      </c>
      <c r="H53" s="69" t="s">
        <v>39</v>
      </c>
      <c r="I53" s="69" t="s">
        <v>40</v>
      </c>
      <c r="J53" s="78" t="s">
        <v>220</v>
      </c>
      <c r="K53" s="69" t="s">
        <v>41</v>
      </c>
      <c r="L53" s="69" t="s">
        <v>221</v>
      </c>
      <c r="M53" s="68" t="s">
        <v>42</v>
      </c>
      <c r="N53" s="68" t="s">
        <v>43</v>
      </c>
      <c r="O53" s="69" t="s">
        <v>44</v>
      </c>
      <c r="P53" s="80">
        <v>52</v>
      </c>
      <c r="Q53" s="77"/>
    </row>
  </sheetData>
  <sortState ref="A2:Q53">
    <sortCondition ref="P2:P53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>
      <selection activeCell="C21" sqref="C21"/>
    </sheetView>
  </sheetViews>
  <sheetFormatPr defaultColWidth="8.85546875" defaultRowHeight="15" x14ac:dyDescent="0.25"/>
  <cols>
    <col min="1" max="1" width="9" style="7" customWidth="1"/>
    <col min="2" max="2" width="23.42578125" style="8" customWidth="1"/>
    <col min="3" max="3" width="5.140625" style="23" customWidth="1"/>
    <col min="4" max="4" width="13.7109375" style="7" customWidth="1"/>
    <col min="5" max="5" width="17.7109375" style="7" customWidth="1"/>
    <col min="6" max="6" width="9.85546875" style="7" customWidth="1"/>
    <col min="7" max="7" width="7.42578125" style="7" customWidth="1"/>
    <col min="8" max="8" width="6.42578125" style="7" customWidth="1"/>
    <col min="9" max="9" width="5.28515625" style="7" customWidth="1"/>
    <col min="10" max="10" width="13.28515625" style="24" customWidth="1"/>
    <col min="11" max="11" width="13.7109375" style="7" customWidth="1"/>
    <col min="12" max="12" width="35.7109375" style="7" customWidth="1"/>
    <col min="13" max="13" width="14.7109375" style="7" customWidth="1"/>
    <col min="14" max="16384" width="8.85546875" style="7"/>
  </cols>
  <sheetData/>
  <sortState ref="A40:L45">
    <sortCondition ref="J40:J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  LIST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2017-01-11T13:51:50Z</cp:lastPrinted>
  <dcterms:created xsi:type="dcterms:W3CDTF">2013-09-03T22:11:00Z</dcterms:created>
  <dcterms:modified xsi:type="dcterms:W3CDTF">2018-04-17T03:50:05Z</dcterms:modified>
</cp:coreProperties>
</file>