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9140" windowHeight="6120"/>
  </bookViews>
  <sheets>
    <sheet name="RUN SHEET" sheetId="2" r:id="rId1"/>
    <sheet name="PATON LIST" sheetId="5" r:id="rId2"/>
  </sheets>
  <definedNames>
    <definedName name="_xlnm.Print_Area" localSheetId="0">'RUN SHEET'!$A$6:$P$133</definedName>
    <definedName name="_xlnm.Print_Titles" localSheetId="0">'RUN SHEET'!$5:$6</definedName>
  </definedNames>
  <calcPr calcId="145621" concurrentCalc="0"/>
</workbook>
</file>

<file path=xl/calcChain.xml><?xml version="1.0" encoding="utf-8"?>
<calcChain xmlns="http://schemas.openxmlformats.org/spreadsheetml/2006/main">
  <c r="F72" i="2" l="1"/>
  <c r="E72" i="2"/>
  <c r="F58" i="2"/>
  <c r="E58" i="2"/>
  <c r="K78" i="2"/>
  <c r="K71" i="2"/>
  <c r="K67" i="2"/>
  <c r="K64" i="2"/>
  <c r="K60" i="2"/>
  <c r="K57" i="2"/>
  <c r="K53" i="2"/>
  <c r="K50" i="2"/>
  <c r="K46" i="2"/>
  <c r="K43" i="2"/>
  <c r="K39" i="2"/>
  <c r="K36" i="2"/>
  <c r="K32" i="2"/>
  <c r="K29" i="2"/>
  <c r="N127" i="2"/>
  <c r="N120" i="2"/>
  <c r="N113" i="2"/>
  <c r="N99" i="2"/>
  <c r="N92" i="2"/>
  <c r="N85" i="2"/>
  <c r="N78" i="2"/>
  <c r="N71" i="2"/>
  <c r="N64" i="2"/>
  <c r="N57" i="2"/>
  <c r="N50" i="2"/>
  <c r="N43" i="2"/>
  <c r="N36" i="2"/>
  <c r="N29" i="2"/>
  <c r="N22" i="2"/>
  <c r="N15" i="2"/>
  <c r="A96" i="2"/>
  <c r="N106" i="2"/>
  <c r="A89" i="2"/>
  <c r="A47" i="2"/>
  <c r="A26" i="2"/>
  <c r="K25" i="2"/>
  <c r="A131" i="2"/>
  <c r="A124" i="2"/>
  <c r="A117" i="2"/>
  <c r="A110" i="2"/>
  <c r="A103" i="2"/>
  <c r="A82" i="2"/>
  <c r="A75" i="2"/>
  <c r="A68" i="2"/>
  <c r="A61" i="2"/>
  <c r="A54" i="2"/>
  <c r="A40" i="2"/>
  <c r="A33" i="2"/>
  <c r="A19" i="2"/>
  <c r="A12" i="2"/>
  <c r="L2" i="2"/>
  <c r="O133" i="2"/>
  <c r="K1" i="2"/>
  <c r="I133" i="2"/>
  <c r="J1" i="2"/>
  <c r="K133" i="2"/>
  <c r="H1" i="2"/>
  <c r="X133" i="2"/>
  <c r="I3" i="2"/>
  <c r="V133" i="2"/>
  <c r="E3" i="2"/>
  <c r="W133" i="2"/>
  <c r="G3" i="2"/>
  <c r="N8" i="2"/>
  <c r="K127" i="2"/>
  <c r="K120" i="2"/>
  <c r="K113" i="2"/>
  <c r="K106" i="2"/>
  <c r="K99" i="2"/>
  <c r="K92" i="2"/>
  <c r="K85" i="2"/>
  <c r="K22" i="2"/>
  <c r="K15" i="2"/>
  <c r="K8" i="2"/>
  <c r="K11" i="2"/>
  <c r="Q90" i="2"/>
  <c r="M133" i="2"/>
  <c r="Q133" i="2"/>
  <c r="F1" i="2"/>
  <c r="F3" i="2"/>
  <c r="K130" i="2"/>
  <c r="Q127" i="2"/>
  <c r="Q120" i="2"/>
  <c r="Q113" i="2"/>
  <c r="Q106" i="2"/>
  <c r="Q99" i="2"/>
  <c r="Q92" i="2"/>
  <c r="Q85" i="2"/>
  <c r="Q78" i="2"/>
  <c r="Q71" i="2"/>
  <c r="Q64" i="2"/>
  <c r="Q57" i="2"/>
  <c r="Q50" i="2"/>
  <c r="Q43" i="2"/>
  <c r="Q36" i="2"/>
  <c r="Q29" i="2"/>
  <c r="Q22" i="2"/>
  <c r="Q15" i="2"/>
  <c r="Q8" i="2"/>
  <c r="A25" i="2"/>
  <c r="A32" i="2"/>
  <c r="A39" i="2"/>
  <c r="A46" i="2"/>
  <c r="A53" i="2"/>
  <c r="A60" i="2"/>
  <c r="A67" i="2"/>
  <c r="A74" i="2"/>
  <c r="A81" i="2"/>
  <c r="A88" i="2"/>
  <c r="A95" i="2"/>
  <c r="A102" i="2"/>
  <c r="A109" i="2"/>
  <c r="A116" i="2"/>
  <c r="A123" i="2"/>
  <c r="A130" i="2"/>
  <c r="G133" i="2"/>
  <c r="B1" i="2"/>
</calcChain>
</file>

<file path=xl/sharedStrings.xml><?xml version="1.0" encoding="utf-8"?>
<sst xmlns="http://schemas.openxmlformats.org/spreadsheetml/2006/main" count="1462" uniqueCount="212">
  <si>
    <t xml:space="preserve"> </t>
  </si>
  <si>
    <t>Date</t>
  </si>
  <si>
    <t>PATON</t>
  </si>
  <si>
    <t>CT</t>
  </si>
  <si>
    <t>PHOTO</t>
  </si>
  <si>
    <t xml:space="preserve">VER  I  FY  </t>
  </si>
  <si>
    <t>UNAUTH</t>
  </si>
  <si>
    <t>PATON NAME</t>
  </si>
  <si>
    <t>TYPE</t>
  </si>
  <si>
    <t>LATITUDE</t>
  </si>
  <si>
    <t>LONGITUDE</t>
  </si>
  <si>
    <t xml:space="preserve">TIME     </t>
  </si>
  <si>
    <t>EPE  (ft)</t>
  </si>
  <si>
    <t xml:space="preserve">HOT     </t>
  </si>
  <si>
    <t>DATUM</t>
  </si>
  <si>
    <t>DATE</t>
  </si>
  <si>
    <t>DEPTH</t>
  </si>
  <si>
    <t>LIGHT</t>
  </si>
  <si>
    <t>DIST OFF</t>
  </si>
  <si>
    <t>NOT CHARTED</t>
  </si>
  <si>
    <t>TRANS.  CORR.   (ft)</t>
  </si>
  <si>
    <t>CRITERIA</t>
  </si>
  <si>
    <t>Total</t>
  </si>
  <si>
    <t>Photos</t>
  </si>
  <si>
    <t>Verify</t>
  </si>
  <si>
    <t xml:space="preserve"> Check Light.</t>
  </si>
  <si>
    <t>Aid Established  </t>
  </si>
  <si>
    <t>2 </t>
  </si>
  <si>
    <t xml:space="preserve">No </t>
  </si>
  <si>
    <t>SEASONAL  </t>
  </si>
  <si>
    <t xml:space="preserve">Floating ,Unlighted </t>
  </si>
  <si>
    <t>3 </t>
  </si>
  <si>
    <t>ANNUAL  </t>
  </si>
  <si>
    <t>ACTION</t>
  </si>
  <si>
    <t>DURATION</t>
  </si>
  <si>
    <t>LL</t>
  </si>
  <si>
    <t>LAST</t>
  </si>
  <si>
    <t>TOTAL</t>
  </si>
  <si>
    <t>VERIFY</t>
  </si>
  <si>
    <t>CHECK</t>
  </si>
  <si>
    <t>Unaut</t>
  </si>
  <si>
    <t xml:space="preserve">Buttermilk Bay Buoy 2   </t>
  </si>
  <si>
    <t xml:space="preserve">70 37 29.700 W </t>
  </si>
  <si>
    <t>Tim Mullen </t>
  </si>
  <si>
    <t xml:space="preserve">Buttermilk Bay Buoy 3   </t>
  </si>
  <si>
    <t xml:space="preserve">70 37 29.640 W </t>
  </si>
  <si>
    <t>Timothy Mullen </t>
  </si>
  <si>
    <t xml:space="preserve">Buttermilk Bay Buoy 4   </t>
  </si>
  <si>
    <t xml:space="preserve">70 37 21.420 W </t>
  </si>
  <si>
    <t xml:space="preserve">Buttermilk Bay Buoy 5   </t>
  </si>
  <si>
    <t xml:space="preserve">70 37 17.880 W </t>
  </si>
  <si>
    <t xml:space="preserve">Buttermilk Bay No Wake Buoy   </t>
  </si>
  <si>
    <t xml:space="preserve">Buttermilk Bay Swim Buoy   </t>
  </si>
  <si>
    <t xml:space="preserve">70 37 13.260 W </t>
  </si>
  <si>
    <t xml:space="preserve">Cohasset Narrows Rock Buoy A   </t>
  </si>
  <si>
    <t xml:space="preserve">70 37 18.960 W </t>
  </si>
  <si>
    <t xml:space="preserve">Cohasset Narrows Rock Buoy B   </t>
  </si>
  <si>
    <t xml:space="preserve">70 37 17.100 W </t>
  </si>
  <si>
    <t xml:space="preserve">Cohasset Narrows Speed Buoy A   </t>
  </si>
  <si>
    <t xml:space="preserve">70 37 39.420 W </t>
  </si>
  <si>
    <t xml:space="preserve">Cohasset Narrows Speed Buoy B   </t>
  </si>
  <si>
    <t xml:space="preserve">70 37 14.160 W </t>
  </si>
  <si>
    <t xml:space="preserve">Gray Gables Buoy 1   </t>
  </si>
  <si>
    <t xml:space="preserve">70 37 24.120 W </t>
  </si>
  <si>
    <t xml:space="preserve">Gray Gables Buoy 2   </t>
  </si>
  <si>
    <t xml:space="preserve">70 37 24.660 W </t>
  </si>
  <si>
    <t xml:space="preserve">Gray Gables Swim Buoy   </t>
  </si>
  <si>
    <t xml:space="preserve">70 37 17.160 W </t>
  </si>
  <si>
    <t xml:space="preserve">Little Buttermilk Bay Buoy 2   </t>
  </si>
  <si>
    <t xml:space="preserve">70 36 48.060 W </t>
  </si>
  <si>
    <t xml:space="preserve">Little Buttermilk Bay Buoy 3   </t>
  </si>
  <si>
    <t xml:space="preserve">70 36 44.340 W </t>
  </si>
  <si>
    <t xml:space="preserve">Little Buttermilk Bay Buoy 4   </t>
  </si>
  <si>
    <t xml:space="preserve">70 36 37.920 W </t>
  </si>
  <si>
    <t xml:space="preserve">Little Buttermilk Bay Buoy 5   </t>
  </si>
  <si>
    <t xml:space="preserve">70 36 36.000 W </t>
  </si>
  <si>
    <t xml:space="preserve">Little Buttermilk Bay Buoy 6   </t>
  </si>
  <si>
    <t xml:space="preserve">70 36 28.740 W </t>
  </si>
  <si>
    <t xml:space="preserve">Onset Oyster Aquaculture Buoy A   </t>
  </si>
  <si>
    <t xml:space="preserve">70 37 57.780 W </t>
  </si>
  <si>
    <t>Robert Tourigny </t>
  </si>
  <si>
    <t xml:space="preserve">Onset Oyster Aquaculture Buoy B   </t>
  </si>
  <si>
    <t xml:space="preserve">70 38 04.730 W </t>
  </si>
  <si>
    <t>robert tourigny </t>
  </si>
  <si>
    <t xml:space="preserve">Sagamore Beach Swim Buoys (2)   </t>
  </si>
  <si>
    <t xml:space="preserve">70 31 42.000 W </t>
  </si>
  <si>
    <t xml:space="preserve">013-11-02 </t>
  </si>
  <si>
    <t>05/15 - 10/15 </t>
  </si>
  <si>
    <t xml:space="preserve">2014-08-05 Larkin, Frank   </t>
  </si>
  <si>
    <t>05/15 - 11/15 </t>
  </si>
  <si>
    <t>05/01 - 10/15 </t>
  </si>
  <si>
    <t xml:space="preserve">CS-E </t>
  </si>
  <si>
    <t xml:space="preserve">2013-07-27 Le Blanc , Ernest A.   </t>
  </si>
  <si>
    <t>17422.30  </t>
  </si>
  <si>
    <t>100117158212  </t>
  </si>
  <si>
    <t xml:space="preserve">41 45 51.42 N </t>
  </si>
  <si>
    <t>17422.40  </t>
  </si>
  <si>
    <t>100117158217  </t>
  </si>
  <si>
    <t xml:space="preserve">41 45 57.24 N </t>
  </si>
  <si>
    <t xml:space="preserve">2013-09-11 Larkin, Frank   </t>
  </si>
  <si>
    <t>100117157545  </t>
  </si>
  <si>
    <t xml:space="preserve">41 48 05.10 N </t>
  </si>
  <si>
    <t>200100806835  </t>
  </si>
  <si>
    <t xml:space="preserve">41 44 44.94 N </t>
  </si>
  <si>
    <t xml:space="preserve">04-Aug-2015 Le Blanc ,Ernest A. </t>
  </si>
  <si>
    <t>200100219073  </t>
  </si>
  <si>
    <t xml:space="preserve">41 44 31.80 N </t>
  </si>
  <si>
    <t>100117157551  </t>
  </si>
  <si>
    <t xml:space="preserve">41 44 45.12 N </t>
  </si>
  <si>
    <t>100117156227  </t>
  </si>
  <si>
    <t xml:space="preserve">41 44 45.42 N </t>
  </si>
  <si>
    <t>17422.50  </t>
  </si>
  <si>
    <t>100117158220  </t>
  </si>
  <si>
    <t xml:space="preserve">41 45 57.78 N </t>
  </si>
  <si>
    <t xml:space="preserve">2013-07-27 O'Neil, Barry   </t>
  </si>
  <si>
    <t>200100219169  </t>
  </si>
  <si>
    <t xml:space="preserve">41 44 54.60 N </t>
  </si>
  <si>
    <t>100117156040  </t>
  </si>
  <si>
    <t xml:space="preserve">41 45 09.36 N </t>
  </si>
  <si>
    <t>17421.50  </t>
  </si>
  <si>
    <t>200100219048  </t>
  </si>
  <si>
    <t xml:space="preserve">41 45 21.48 N </t>
  </si>
  <si>
    <t>16251.00  </t>
  </si>
  <si>
    <t>200100219116  </t>
  </si>
  <si>
    <t xml:space="preserve">41 44 09.66 N </t>
  </si>
  <si>
    <t>16252.00  </t>
  </si>
  <si>
    <t>200100219117  </t>
  </si>
  <si>
    <t xml:space="preserve">41 44 09.00 N </t>
  </si>
  <si>
    <t>200100219118  </t>
  </si>
  <si>
    <t xml:space="preserve">41 44 05.40 N </t>
  </si>
  <si>
    <t xml:space="preserve">2013-08-27 Kramer, Randall   </t>
  </si>
  <si>
    <t>100117312218  </t>
  </si>
  <si>
    <t xml:space="preserve">41 44 38.64 N </t>
  </si>
  <si>
    <t xml:space="preserve">11-Aug-2015 Le Blanc ,Ernest A. </t>
  </si>
  <si>
    <t>100117309703  </t>
  </si>
  <si>
    <t xml:space="preserve">41 44 29.16 N </t>
  </si>
  <si>
    <t>17421.20  </t>
  </si>
  <si>
    <t>200100219046  </t>
  </si>
  <si>
    <t xml:space="preserve">41 45 08.76 N </t>
  </si>
  <si>
    <t>17421.30  </t>
  </si>
  <si>
    <t>100117404747  </t>
  </si>
  <si>
    <t xml:space="preserve">41 45 14.94 N </t>
  </si>
  <si>
    <t>17421.40  </t>
  </si>
  <si>
    <t>200100219047  </t>
  </si>
  <si>
    <t xml:space="preserve">41 45 17.94 N </t>
  </si>
  <si>
    <t>17422.60  </t>
  </si>
  <si>
    <t>100117158225  </t>
  </si>
  <si>
    <t xml:space="preserve">41 45 53.82 N </t>
  </si>
  <si>
    <t>17422.20  </t>
  </si>
  <si>
    <t>100117158204  </t>
  </si>
  <si>
    <t xml:space="preserve">41 45 45.60 N </t>
  </si>
  <si>
    <t>Seasonal</t>
  </si>
  <si>
    <t>5/15-10/15</t>
  </si>
  <si>
    <t>NOT IN THE LIGHT LIST</t>
  </si>
  <si>
    <t>White w ORA Bands</t>
  </si>
  <si>
    <t>RED NUN</t>
  </si>
  <si>
    <t>GREEN CAN</t>
  </si>
  <si>
    <t>Recheck</t>
  </si>
  <si>
    <t>Not Lighted</t>
  </si>
  <si>
    <t>Has Photo</t>
  </si>
  <si>
    <t>Bourne HM</t>
  </si>
  <si>
    <t>2015 REPORT, WP.</t>
  </si>
  <si>
    <t>2014 REPORT, WP.</t>
  </si>
  <si>
    <t>2013 report, 340 feet OFF, WP.</t>
  </si>
  <si>
    <t>2013 REPORT, WP.</t>
  </si>
  <si>
    <r>
      <t xml:space="preserve">White w ORA Bands  </t>
    </r>
    <r>
      <rPr>
        <b/>
        <u val="double"/>
        <sz val="8"/>
        <color rgb="FFFF0000"/>
        <rFont val="Calibri"/>
        <family val="2"/>
        <scheme val="minor"/>
      </rPr>
      <t>CHECK FROM SHORE</t>
    </r>
  </si>
  <si>
    <t>VER</t>
  </si>
  <si>
    <t>CHK</t>
  </si>
  <si>
    <t>PHO</t>
  </si>
  <si>
    <t>RUN CS-E</t>
  </si>
  <si>
    <t>PLAN</t>
  </si>
  <si>
    <t>PROCESSED TO DATE</t>
  </si>
  <si>
    <t>UNR</t>
  </si>
  <si>
    <t>WPNo.</t>
  </si>
  <si>
    <t>LAST STATUS</t>
  </si>
  <si>
    <t>P0SN OFF</t>
  </si>
  <si>
    <t>PMT</t>
  </si>
  <si>
    <t>CHT</t>
  </si>
  <si>
    <t>OBS</t>
  </si>
  <si>
    <t>YELLOW  Sign -  Shellfish Grant, Keep Out.</t>
  </si>
  <si>
    <r>
      <t xml:space="preserve">2015 report, </t>
    </r>
    <r>
      <rPr>
        <u val="double"/>
        <sz val="8"/>
        <rFont val="Calibri"/>
        <family val="2"/>
        <scheme val="minor"/>
      </rPr>
      <t>aid is a sign. 'SHELLFISH GRANT KEEP OUT."</t>
    </r>
  </si>
  <si>
    <r>
      <t>2013 report,</t>
    </r>
    <r>
      <rPr>
        <b/>
        <sz val="9"/>
        <rFont val="Calibri"/>
        <family val="2"/>
        <scheme val="minor"/>
      </rPr>
      <t xml:space="preserve"> </t>
    </r>
    <r>
      <rPr>
        <b/>
        <sz val="9"/>
        <color rgb="FFFF0000"/>
        <rFont val="Calibri"/>
        <family val="2"/>
        <scheme val="minor"/>
      </rPr>
      <t>55.8 ft OFF STA, no numbers and no retro material. Photo show a light fixture.</t>
    </r>
  </si>
  <si>
    <r>
      <t xml:space="preserve">2013 report, </t>
    </r>
    <r>
      <rPr>
        <b/>
        <sz val="9"/>
        <color rgb="FFFF0000"/>
        <rFont val="Calibri"/>
        <family val="2"/>
        <scheme val="minor"/>
      </rPr>
      <t>231 ft OFF STA,  no retro material. Photo shows a light fixture.</t>
    </r>
  </si>
  <si>
    <r>
      <t xml:space="preserve">2013 report, </t>
    </r>
    <r>
      <rPr>
        <b/>
        <sz val="9"/>
        <color rgb="FFFF0000"/>
        <rFont val="Calibri"/>
        <family val="2"/>
        <scheme val="minor"/>
      </rPr>
      <t>no numbers or retro material.  Photo show a light fixture.</t>
    </r>
  </si>
  <si>
    <r>
      <t xml:space="preserve">2013 report, </t>
    </r>
    <r>
      <rPr>
        <b/>
        <sz val="9"/>
        <color rgb="FFFF0000"/>
        <rFont val="Calibri"/>
        <family val="2"/>
        <scheme val="minor"/>
      </rPr>
      <t>72.8 feet OFF STA, no numbers and no retro.</t>
    </r>
  </si>
  <si>
    <r>
      <rPr>
        <b/>
        <sz val="8"/>
        <rFont val="Calibri"/>
        <family val="2"/>
        <scheme val="minor"/>
      </rPr>
      <t>2013 report,</t>
    </r>
    <r>
      <rPr>
        <b/>
        <sz val="9"/>
        <rFont val="Calibri"/>
        <family val="2"/>
        <scheme val="minor"/>
      </rPr>
      <t xml:space="preserve"> </t>
    </r>
    <r>
      <rPr>
        <b/>
        <sz val="9"/>
        <color rgb="FFFF0000"/>
        <rFont val="Calibri"/>
        <family val="2"/>
        <scheme val="minor"/>
      </rPr>
      <t>500 feet OFF STA, no numbers and no retro, POSN NOT CORRECTED.</t>
    </r>
  </si>
  <si>
    <r>
      <rPr>
        <b/>
        <sz val="8"/>
        <rFont val="Calibri"/>
        <family val="2"/>
        <scheme val="minor"/>
      </rPr>
      <t xml:space="preserve">2013 report, </t>
    </r>
    <r>
      <rPr>
        <b/>
        <sz val="9"/>
        <color rgb="FFFF0000"/>
        <rFont val="Calibri"/>
        <family val="2"/>
        <scheme val="minor"/>
      </rPr>
      <t>84.1 feet OFF STA, no numbers and no retro - POSN NOT CORRECTED.</t>
    </r>
  </si>
  <si>
    <r>
      <rPr>
        <sz val="8"/>
        <rFont val="Calibri"/>
        <family val="2"/>
        <scheme val="minor"/>
      </rPr>
      <t>2013 report,</t>
    </r>
    <r>
      <rPr>
        <b/>
        <sz val="9"/>
        <rFont val="Calibri"/>
        <family val="2"/>
        <scheme val="minor"/>
      </rPr>
      <t xml:space="preserve">  </t>
    </r>
    <r>
      <rPr>
        <b/>
        <sz val="9"/>
        <color rgb="FFFF0000"/>
        <rFont val="Calibri"/>
        <family val="2"/>
        <scheme val="minor"/>
      </rPr>
      <t>no numbers and no retro</t>
    </r>
    <r>
      <rPr>
        <b/>
        <sz val="9"/>
        <rFont val="Calibri"/>
        <family val="2"/>
        <scheme val="minor"/>
      </rPr>
      <t>,</t>
    </r>
  </si>
  <si>
    <t>RECHK</t>
  </si>
  <si>
    <t xml:space="preserve">PAGE 3  </t>
  </si>
  <si>
    <r>
      <t xml:space="preserve">PAGE 1 - ASSIGNMENTS - </t>
    </r>
    <r>
      <rPr>
        <b/>
        <u/>
        <sz val="12"/>
        <rFont val="Calibri"/>
        <family val="2"/>
        <scheme val="minor"/>
      </rPr>
      <t>ITEMS 4, 5 and 6</t>
    </r>
    <r>
      <rPr>
        <b/>
        <sz val="14"/>
        <rFont val="Calibri"/>
        <family val="2"/>
        <scheme val="minor"/>
      </rPr>
      <t xml:space="preserve"> - </t>
    </r>
    <r>
      <rPr>
        <sz val="10"/>
        <rFont val="Calibri"/>
        <family val="2"/>
        <scheme val="minor"/>
      </rPr>
      <t>Verify in 2017. Confirm if still missing.</t>
    </r>
    <r>
      <rPr>
        <b/>
        <sz val="11"/>
        <color rgb="FF0000CC"/>
        <rFont val="Calibri"/>
        <family val="2"/>
        <scheme val="minor"/>
      </rPr>
      <t xml:space="preserve">  </t>
    </r>
    <r>
      <rPr>
        <b/>
        <sz val="14"/>
        <rFont val="Calibri"/>
        <family val="2"/>
        <scheme val="minor"/>
      </rPr>
      <t xml:space="preserve"> </t>
    </r>
    <r>
      <rPr>
        <b/>
        <u/>
        <sz val="12"/>
        <rFont val="Calibri"/>
        <family val="2"/>
        <scheme val="minor"/>
      </rPr>
      <t>ITEMS 1, 3 and 4</t>
    </r>
    <r>
      <rPr>
        <b/>
        <sz val="14"/>
        <rFont val="Calibri"/>
        <family val="2"/>
        <scheme val="minor"/>
      </rPr>
      <t xml:space="preserve"> - </t>
    </r>
    <r>
      <rPr>
        <sz val="10"/>
        <rFont val="Calibri"/>
        <family val="2"/>
        <scheme val="minor"/>
      </rPr>
      <t>Take photo and send it to the DSO-NS.</t>
    </r>
  </si>
  <si>
    <r>
      <t xml:space="preserve">PAGE 2 - ASSIGNMENTS - </t>
    </r>
    <r>
      <rPr>
        <b/>
        <u/>
        <sz val="12"/>
        <rFont val="Calibri"/>
        <family val="2"/>
        <scheme val="minor"/>
      </rPr>
      <t>ITEMS 7 and 8</t>
    </r>
    <r>
      <rPr>
        <b/>
        <sz val="14"/>
        <rFont val="Calibri"/>
        <family val="2"/>
        <scheme val="minor"/>
      </rPr>
      <t xml:space="preserve"> - </t>
    </r>
    <r>
      <rPr>
        <sz val="11"/>
        <rFont val="Calibri"/>
        <family val="2"/>
        <scheme val="minor"/>
      </rPr>
      <t>Verify in 2017.</t>
    </r>
    <r>
      <rPr>
        <b/>
        <sz val="14"/>
        <rFont val="Calibri"/>
        <family val="2"/>
        <scheme val="minor"/>
      </rPr>
      <t xml:space="preserve">  </t>
    </r>
    <r>
      <rPr>
        <b/>
        <u/>
        <sz val="12"/>
        <rFont val="Calibri"/>
        <family val="2"/>
        <scheme val="minor"/>
      </rPr>
      <t>ITEMS 7, 8, 10, 11 and 12</t>
    </r>
    <r>
      <rPr>
        <b/>
        <sz val="14"/>
        <rFont val="Calibri"/>
        <family val="2"/>
        <scheme val="minor"/>
      </rPr>
      <t xml:space="preserve"> - </t>
    </r>
    <r>
      <rPr>
        <sz val="11"/>
        <rFont val="Calibri"/>
        <family val="2"/>
        <scheme val="minor"/>
      </rPr>
      <t>Take photo and attach it to the report or email it to the DSO-NS.</t>
    </r>
  </si>
  <si>
    <r>
      <t>PAGE 3 - 2017 ASSIGNMENTS -</t>
    </r>
    <r>
      <rPr>
        <b/>
        <u/>
        <sz val="12"/>
        <rFont val="Calibri"/>
        <family val="2"/>
        <scheme val="minor"/>
      </rPr>
      <t xml:space="preserve"> ITEMS 13 thru 18 </t>
    </r>
    <r>
      <rPr>
        <b/>
        <sz val="14"/>
        <rFont val="Calibri"/>
        <family val="2"/>
        <scheme val="minor"/>
      </rPr>
      <t xml:space="preserve">- </t>
    </r>
    <r>
      <rPr>
        <sz val="10"/>
        <rFont val="Calibri"/>
        <family val="2"/>
        <scheme val="minor"/>
      </rPr>
      <t xml:space="preserve">Verify in 2017.  </t>
    </r>
    <r>
      <rPr>
        <b/>
        <sz val="10"/>
        <rFont val="Calibri"/>
        <family val="2"/>
        <scheme val="minor"/>
      </rPr>
      <t>ITEM 21</t>
    </r>
    <r>
      <rPr>
        <sz val="10"/>
        <rFont val="Calibri"/>
        <family val="2"/>
        <scheme val="minor"/>
      </rPr>
      <t xml:space="preserve"> - Take a photo and attach it to the report or e-mail it to the DSO-NS.</t>
    </r>
  </si>
  <si>
    <t>2017 Report, WP</t>
  </si>
  <si>
    <t>41-48-05.100</t>
  </si>
  <si>
    <t>070-31-42.000</t>
  </si>
  <si>
    <t>2017 report, WP.</t>
  </si>
  <si>
    <t>D06-DELTA-C -  BUTTERMILK BAY RUN</t>
  </si>
  <si>
    <t>PHASE F1</t>
  </si>
  <si>
    <t>SANITY CHECK ONLY</t>
  </si>
  <si>
    <t>VERIFY      and     REPORT</t>
  </si>
  <si>
    <t>DELTA-C</t>
  </si>
  <si>
    <t>LWP</t>
  </si>
  <si>
    <r>
      <t xml:space="preserve">2013 report, </t>
    </r>
    <r>
      <rPr>
        <b/>
        <sz val="10"/>
        <color rgb="FFFF0000"/>
        <rFont val="Calibri"/>
        <family val="2"/>
        <scheme val="minor"/>
      </rPr>
      <t>no numbers and no retro material. Photo shows a light fixture.</t>
    </r>
  </si>
  <si>
    <t>PROB</t>
  </si>
  <si>
    <t>PROB - OFF STA</t>
  </si>
  <si>
    <t>Robert Tourigny</t>
  </si>
  <si>
    <t>Tim Mullen  508-759-0621 X312</t>
  </si>
  <si>
    <r>
      <t xml:space="preserve">2013 report,  </t>
    </r>
    <r>
      <rPr>
        <b/>
        <sz val="10"/>
        <color rgb="FFFF0000"/>
        <rFont val="Calibri"/>
        <family val="2"/>
        <scheme val="minor"/>
      </rPr>
      <t>no numbers and no retro</t>
    </r>
    <r>
      <rPr>
        <b/>
        <sz val="10"/>
        <rFont val="Calibri"/>
        <family val="2"/>
        <scheme val="minor"/>
      </rPr>
      <t>,</t>
    </r>
  </si>
  <si>
    <t xml:space="preserve">41 44 54.600 N </t>
  </si>
  <si>
    <t xml:space="preserve">41 45 45.600 N </t>
  </si>
  <si>
    <t xml:space="preserve">41 45 51.420 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</si>
</sst>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[$-409]mmmm\ d\,\ yyyy;@"/>
    <numFmt numFmtId="166" formatCode="[$-409]d\-mmm;@"/>
    <numFmt numFmtId="167" formatCode="0000"/>
    <numFmt numFmtId="168" formatCode="0.0%"/>
    <numFmt numFmtId="169" formatCode="[$-409]mmm\-yy;@"/>
  </numFmts>
  <fonts count="5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7.5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b/>
      <sz val="12"/>
      <name val="Arial Narrow"/>
      <family val="2"/>
    </font>
    <font>
      <b/>
      <sz val="8"/>
      <color rgb="FF0000CC"/>
      <name val="Calibri"/>
      <family val="2"/>
      <scheme val="minor"/>
    </font>
    <font>
      <sz val="8"/>
      <color rgb="FF0000CC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7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 val="double"/>
      <sz val="8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CC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sz val="24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6"/>
      <name val="Calibri"/>
      <family val="2"/>
      <scheme val="minor"/>
    </font>
    <font>
      <b/>
      <sz val="6"/>
      <color rgb="FFFF0000"/>
      <name val="Calibri"/>
      <family val="2"/>
      <scheme val="minor"/>
    </font>
    <font>
      <b/>
      <sz val="6"/>
      <color rgb="FF0000CC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6"/>
      <name val="Calibri"/>
      <family val="2"/>
      <scheme val="minor"/>
    </font>
    <font>
      <sz val="6"/>
      <color rgb="FF0000CC"/>
      <name val="Calibri"/>
      <family val="2"/>
      <scheme val="minor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rgb="FF0000CC"/>
      <name val="Calibri"/>
      <family val="2"/>
      <scheme val="minor"/>
    </font>
    <font>
      <sz val="5.5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4"/>
      <name val="Arial Narrow"/>
      <family val="2"/>
    </font>
    <font>
      <b/>
      <u/>
      <sz val="12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7.5"/>
      <name val="Calibri"/>
      <family val="2"/>
      <scheme val="minor"/>
    </font>
    <font>
      <u val="double"/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theme="4" tint="0.79998168889431442"/>
      </patternFill>
    </fill>
    <fill>
      <patternFill patternType="solid">
        <fgColor theme="6" tint="-0.2499465926084170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8168889431442"/>
        <bgColor theme="4" tint="0.79995117038483843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4" tint="0.79995117038483843"/>
      </patternFill>
    </fill>
  </fills>
  <borders count="10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/>
      <bottom style="thick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auto="1"/>
      </top>
      <bottom style="medium">
        <color indexed="64"/>
      </bottom>
      <diagonal/>
    </border>
    <border>
      <left style="thick">
        <color rgb="FF0000CC"/>
      </left>
      <right style="thick">
        <color rgb="FF0000CC"/>
      </right>
      <top style="thick">
        <color rgb="FF0000CC"/>
      </top>
      <bottom/>
      <diagonal/>
    </border>
    <border>
      <left style="thick">
        <color rgb="FF0000CC"/>
      </left>
      <right style="thick">
        <color rgb="FF0000CC"/>
      </right>
      <top/>
      <bottom style="thick">
        <color rgb="FF0000CC"/>
      </bottom>
      <diagonal/>
    </border>
    <border>
      <left style="thick">
        <color rgb="FF0000CC"/>
      </left>
      <right style="thick">
        <color rgb="FF0000CC"/>
      </right>
      <top style="thick">
        <color rgb="FF0000CC"/>
      </top>
      <bottom style="thick">
        <color rgb="FF0000CC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thick">
        <color rgb="FF0000CC"/>
      </right>
      <top style="thin">
        <color auto="1"/>
      </top>
      <bottom style="thick">
        <color indexed="64"/>
      </bottom>
      <diagonal/>
    </border>
    <border>
      <left style="medium">
        <color auto="1"/>
      </left>
      <right style="thick">
        <color rgb="FF0000CC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ck">
        <color indexed="64"/>
      </top>
      <bottom style="medium">
        <color auto="1"/>
      </bottom>
      <diagonal/>
    </border>
    <border>
      <left/>
      <right/>
      <top style="thick">
        <color indexed="64"/>
      </top>
      <bottom style="medium">
        <color auto="1"/>
      </bottom>
      <diagonal/>
    </border>
    <border>
      <left/>
      <right style="medium">
        <color indexed="64"/>
      </right>
      <top style="thick">
        <color indexed="64"/>
      </top>
      <bottom style="medium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auto="1"/>
      </left>
      <right style="thick">
        <color rgb="FF0000CC"/>
      </right>
      <top style="medium">
        <color auto="1"/>
      </top>
      <bottom/>
      <diagonal/>
    </border>
    <border>
      <left style="medium">
        <color auto="1"/>
      </left>
      <right style="thick">
        <color rgb="FF0000CC"/>
      </right>
      <top/>
      <bottom style="thick">
        <color indexed="64"/>
      </bottom>
      <diagonal/>
    </border>
  </borders>
  <cellStyleXfs count="2">
    <xf numFmtId="0" fontId="0" fillId="0" borderId="0"/>
    <xf numFmtId="9" fontId="55" fillId="0" borderId="0" applyFont="0" applyFill="0" applyBorder="0" applyAlignment="0" applyProtection="0"/>
  </cellStyleXfs>
  <cellXfs count="420">
    <xf numFmtId="0" fontId="0" fillId="0" borderId="0" xfId="0"/>
    <xf numFmtId="0" fontId="3" fillId="3" borderId="0" xfId="0" applyFont="1" applyFill="1" applyAlignment="1">
      <alignment horizontal="center"/>
    </xf>
    <xf numFmtId="0" fontId="0" fillId="3" borderId="0" xfId="0" applyFill="1"/>
    <xf numFmtId="0" fontId="0" fillId="0" borderId="0" xfId="0" applyAlignment="1">
      <alignment vertical="center"/>
    </xf>
    <xf numFmtId="0" fontId="0" fillId="7" borderId="0" xfId="0" applyFill="1" applyAlignment="1">
      <alignment vertical="center"/>
    </xf>
    <xf numFmtId="0" fontId="5" fillId="7" borderId="21" xfId="0" applyFont="1" applyFill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2" fillId="7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0" fillId="12" borderId="0" xfId="0" applyFill="1" applyAlignment="1">
      <alignment vertical="center"/>
    </xf>
    <xf numFmtId="0" fontId="0" fillId="8" borderId="0" xfId="0" applyFill="1"/>
    <xf numFmtId="0" fontId="0" fillId="7" borderId="0" xfId="0" applyFill="1"/>
    <xf numFmtId="0" fontId="4" fillId="3" borderId="0" xfId="0" applyFont="1" applyFill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/>
    </xf>
    <xf numFmtId="0" fontId="9" fillId="10" borderId="58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10" fillId="17" borderId="42" xfId="0" applyFont="1" applyFill="1" applyBorder="1" applyAlignment="1">
      <alignment vertical="center" wrapText="1"/>
    </xf>
    <xf numFmtId="0" fontId="10" fillId="2" borderId="42" xfId="0" applyFont="1" applyFill="1" applyBorder="1" applyAlignment="1">
      <alignment horizontal="center" vertical="center" wrapText="1"/>
    </xf>
    <xf numFmtId="0" fontId="10" fillId="18" borderId="42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/>
    </xf>
    <xf numFmtId="0" fontId="10" fillId="10" borderId="42" xfId="0" applyFont="1" applyFill="1" applyBorder="1" applyAlignment="1">
      <alignment vertical="center" wrapText="1"/>
    </xf>
    <xf numFmtId="0" fontId="0" fillId="3" borderId="0" xfId="0" applyFill="1" applyAlignment="1">
      <alignment horizontal="center" vertical="center"/>
    </xf>
    <xf numFmtId="0" fontId="0" fillId="10" borderId="42" xfId="0" applyFill="1" applyBorder="1" applyAlignment="1">
      <alignment horizontal="center" vertical="center"/>
    </xf>
    <xf numFmtId="0" fontId="10" fillId="10" borderId="42" xfId="0" applyFont="1" applyFill="1" applyBorder="1" applyAlignment="1">
      <alignment horizontal="center" vertical="center" wrapText="1"/>
    </xf>
    <xf numFmtId="0" fontId="9" fillId="10" borderId="42" xfId="0" applyFont="1" applyFill="1" applyBorder="1" applyAlignment="1">
      <alignment horizontal="center" vertical="center" wrapText="1"/>
    </xf>
    <xf numFmtId="0" fontId="15" fillId="10" borderId="42" xfId="0" applyFont="1" applyFill="1" applyBorder="1" applyAlignment="1">
      <alignment horizontal="center" vertical="center" wrapText="1"/>
    </xf>
    <xf numFmtId="0" fontId="15" fillId="10" borderId="42" xfId="0" applyFont="1" applyFill="1" applyBorder="1" applyAlignment="1">
      <alignment horizontal="center" vertical="center"/>
    </xf>
    <xf numFmtId="0" fontId="1" fillId="10" borderId="42" xfId="0" applyFont="1" applyFill="1" applyBorder="1" applyAlignment="1">
      <alignment horizontal="center" vertical="center"/>
    </xf>
    <xf numFmtId="0" fontId="10" fillId="10" borderId="68" xfId="0" applyFont="1" applyFill="1" applyBorder="1" applyAlignment="1">
      <alignment horizontal="center" vertical="center" wrapText="1"/>
    </xf>
    <xf numFmtId="0" fontId="10" fillId="10" borderId="58" xfId="0" applyFont="1" applyFill="1" applyBorder="1" applyAlignment="1">
      <alignment horizontal="center" vertical="center" wrapText="1"/>
    </xf>
    <xf numFmtId="0" fontId="10" fillId="2" borderId="58" xfId="0" applyFont="1" applyFill="1" applyBorder="1" applyAlignment="1">
      <alignment horizontal="center" vertical="center" wrapText="1"/>
    </xf>
    <xf numFmtId="0" fontId="10" fillId="10" borderId="70" xfId="0" applyFont="1" applyFill="1" applyBorder="1" applyAlignment="1">
      <alignment horizontal="center" vertical="center" wrapText="1"/>
    </xf>
    <xf numFmtId="0" fontId="9" fillId="10" borderId="57" xfId="0" applyFont="1" applyFill="1" applyBorder="1" applyAlignment="1">
      <alignment horizontal="center" vertical="center" wrapText="1"/>
    </xf>
    <xf numFmtId="0" fontId="9" fillId="10" borderId="58" xfId="0" applyFont="1" applyFill="1" applyBorder="1" applyAlignment="1">
      <alignment horizontal="center" vertical="top" wrapText="1"/>
    </xf>
    <xf numFmtId="0" fontId="9" fillId="10" borderId="70" xfId="0" applyFont="1" applyFill="1" applyBorder="1" applyAlignment="1">
      <alignment horizontal="center" vertical="center" wrapText="1"/>
    </xf>
    <xf numFmtId="0" fontId="9" fillId="10" borderId="57" xfId="0" applyFont="1" applyFill="1" applyBorder="1" applyAlignment="1">
      <alignment horizontal="center" vertical="top" wrapText="1"/>
    </xf>
    <xf numFmtId="0" fontId="17" fillId="7" borderId="0" xfId="0" applyFont="1" applyFill="1" applyBorder="1" applyAlignment="1">
      <alignment vertical="center"/>
    </xf>
    <xf numFmtId="1" fontId="18" fillId="3" borderId="71" xfId="0" applyNumberFormat="1" applyFont="1" applyFill="1" applyBorder="1" applyAlignment="1">
      <alignment horizontal="center" vertical="center" wrapText="1"/>
    </xf>
    <xf numFmtId="1" fontId="18" fillId="3" borderId="72" xfId="0" applyNumberFormat="1" applyFont="1" applyFill="1" applyBorder="1" applyAlignment="1">
      <alignment horizontal="center" vertical="center" wrapText="1"/>
    </xf>
    <xf numFmtId="0" fontId="21" fillId="10" borderId="73" xfId="0" applyFont="1" applyFill="1" applyBorder="1" applyAlignment="1">
      <alignment horizontal="center" vertical="center" wrapText="1"/>
    </xf>
    <xf numFmtId="0" fontId="22" fillId="3" borderId="32" xfId="0" applyFont="1" applyFill="1" applyBorder="1" applyAlignment="1" applyProtection="1">
      <alignment horizontal="center" vertical="center" wrapText="1"/>
      <protection locked="0"/>
    </xf>
    <xf numFmtId="0" fontId="23" fillId="3" borderId="30" xfId="0" applyFont="1" applyFill="1" applyBorder="1" applyAlignment="1" applyProtection="1">
      <alignment horizontal="center" vertical="center" wrapText="1"/>
      <protection locked="0"/>
    </xf>
    <xf numFmtId="0" fontId="18" fillId="12" borderId="23" xfId="0" applyNumberFormat="1" applyFont="1" applyFill="1" applyBorder="1" applyAlignment="1" applyProtection="1">
      <alignment horizontal="center" vertical="center" wrapText="1"/>
    </xf>
    <xf numFmtId="0" fontId="16" fillId="12" borderId="23" xfId="0" applyFont="1" applyFill="1" applyBorder="1" applyAlignment="1" applyProtection="1">
      <alignment horizontal="center" vertical="center" wrapText="1"/>
    </xf>
    <xf numFmtId="1" fontId="16" fillId="12" borderId="24" xfId="0" applyNumberFormat="1" applyFont="1" applyFill="1" applyBorder="1" applyAlignment="1" applyProtection="1">
      <alignment horizontal="center" vertical="center"/>
    </xf>
    <xf numFmtId="0" fontId="18" fillId="15" borderId="50" xfId="0" applyNumberFormat="1" applyFont="1" applyFill="1" applyBorder="1" applyAlignment="1" applyProtection="1">
      <alignment horizontal="center" vertical="center" wrapText="1"/>
      <protection locked="0"/>
    </xf>
    <xf numFmtId="1" fontId="16" fillId="10" borderId="52" xfId="0" applyNumberFormat="1" applyFont="1" applyFill="1" applyBorder="1" applyAlignment="1" applyProtection="1">
      <alignment horizontal="center" vertical="center"/>
      <protection locked="0"/>
    </xf>
    <xf numFmtId="1" fontId="16" fillId="5" borderId="50" xfId="0" applyNumberFormat="1" applyFont="1" applyFill="1" applyBorder="1" applyAlignment="1" applyProtection="1">
      <alignment horizontal="center" vertical="center"/>
      <protection locked="0"/>
    </xf>
    <xf numFmtId="1" fontId="16" fillId="6" borderId="50" xfId="0" applyNumberFormat="1" applyFont="1" applyFill="1" applyBorder="1" applyAlignment="1" applyProtection="1">
      <alignment horizontal="center" vertical="center"/>
      <protection locked="0"/>
    </xf>
    <xf numFmtId="0" fontId="0" fillId="7" borderId="0" xfId="0" applyFont="1" applyFill="1"/>
    <xf numFmtId="0" fontId="4" fillId="7" borderId="0" xfId="0" applyFont="1" applyFill="1"/>
    <xf numFmtId="0" fontId="4" fillId="7" borderId="0" xfId="0" applyFont="1" applyFill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10" borderId="42" xfId="0" applyFont="1" applyFill="1" applyBorder="1" applyAlignment="1">
      <alignment horizontal="center" vertical="center"/>
    </xf>
    <xf numFmtId="0" fontId="30" fillId="3" borderId="36" xfId="0" applyFont="1" applyFill="1" applyBorder="1" applyAlignment="1" applyProtection="1">
      <alignment horizontal="left" vertical="center"/>
      <protection locked="0"/>
    </xf>
    <xf numFmtId="0" fontId="30" fillId="12" borderId="23" xfId="0" applyFont="1" applyFill="1" applyBorder="1" applyAlignment="1" applyProtection="1">
      <alignment horizontal="center" vertical="center"/>
    </xf>
    <xf numFmtId="0" fontId="18" fillId="3" borderId="50" xfId="0" applyFont="1" applyFill="1" applyBorder="1" applyAlignment="1" applyProtection="1">
      <alignment horizontal="center" vertical="center"/>
      <protection locked="0"/>
    </xf>
    <xf numFmtId="1" fontId="18" fillId="12" borderId="23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169" fontId="6" fillId="10" borderId="84" xfId="0" applyNumberFormat="1" applyFont="1" applyFill="1" applyBorder="1" applyAlignment="1">
      <alignment horizontal="center" vertical="center"/>
    </xf>
    <xf numFmtId="0" fontId="0" fillId="7" borderId="13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0" fillId="7" borderId="45" xfId="0" applyFont="1" applyFill="1" applyBorder="1" applyAlignment="1">
      <alignment vertical="center"/>
    </xf>
    <xf numFmtId="0" fontId="0" fillId="7" borderId="14" xfId="0" applyFont="1" applyFill="1" applyBorder="1" applyAlignment="1">
      <alignment vertical="center"/>
    </xf>
    <xf numFmtId="0" fontId="0" fillId="7" borderId="0" xfId="0" applyFont="1" applyFill="1" applyBorder="1" applyAlignment="1">
      <alignment vertical="center"/>
    </xf>
    <xf numFmtId="0" fontId="0" fillId="7" borderId="9" xfId="0" applyFont="1" applyFill="1" applyBorder="1" applyAlignment="1">
      <alignment vertical="center"/>
    </xf>
    <xf numFmtId="0" fontId="0" fillId="7" borderId="48" xfId="0" applyFont="1" applyFill="1" applyBorder="1" applyAlignment="1">
      <alignment vertical="center"/>
    </xf>
    <xf numFmtId="0" fontId="0" fillId="7" borderId="11" xfId="0" applyFont="1" applyFill="1" applyBorder="1" applyAlignment="1">
      <alignment vertical="center"/>
    </xf>
    <xf numFmtId="0" fontId="0" fillId="7" borderId="10" xfId="0" applyFont="1" applyFill="1" applyBorder="1" applyAlignment="1">
      <alignment vertical="center"/>
    </xf>
    <xf numFmtId="0" fontId="16" fillId="0" borderId="26" xfId="0" applyFont="1" applyBorder="1" applyAlignment="1" applyProtection="1">
      <alignment horizontal="center" vertical="center"/>
      <protection locked="0"/>
    </xf>
    <xf numFmtId="0" fontId="16" fillId="8" borderId="27" xfId="0" applyFont="1" applyFill="1" applyBorder="1" applyAlignment="1" applyProtection="1">
      <alignment horizontal="center" vertical="center" wrapText="1"/>
      <protection locked="0"/>
    </xf>
    <xf numFmtId="0" fontId="16" fillId="13" borderId="27" xfId="0" applyFont="1" applyFill="1" applyBorder="1" applyAlignment="1" applyProtection="1">
      <alignment horizontal="center" vertical="center"/>
      <protection locked="0"/>
    </xf>
    <xf numFmtId="0" fontId="16" fillId="9" borderId="28" xfId="0" applyFont="1" applyFill="1" applyBorder="1" applyAlignment="1" applyProtection="1">
      <alignment horizontal="center" vertical="center"/>
      <protection locked="0"/>
    </xf>
    <xf numFmtId="0" fontId="16" fillId="5" borderId="63" xfId="0" applyFont="1" applyFill="1" applyBorder="1" applyAlignment="1" applyProtection="1">
      <alignment horizontal="center" vertical="center"/>
      <protection locked="0"/>
    </xf>
    <xf numFmtId="0" fontId="16" fillId="9" borderId="75" xfId="0" applyFont="1" applyFill="1" applyBorder="1" applyAlignment="1" applyProtection="1">
      <alignment horizontal="center" vertical="center"/>
      <protection locked="0"/>
    </xf>
    <xf numFmtId="0" fontId="16" fillId="13" borderId="76" xfId="0" applyFont="1" applyFill="1" applyBorder="1" applyAlignment="1" applyProtection="1">
      <alignment horizontal="center" vertical="center"/>
      <protection locked="0"/>
    </xf>
    <xf numFmtId="0" fontId="31" fillId="12" borderId="23" xfId="0" applyFont="1" applyFill="1" applyBorder="1" applyAlignment="1" applyProtection="1">
      <alignment vertical="center"/>
    </xf>
    <xf numFmtId="0" fontId="19" fillId="12" borderId="23" xfId="0" applyFont="1" applyFill="1" applyBorder="1" applyAlignment="1" applyProtection="1">
      <alignment vertical="center" wrapText="1"/>
    </xf>
    <xf numFmtId="0" fontId="19" fillId="12" borderId="23" xfId="0" applyFont="1" applyFill="1" applyBorder="1" applyAlignment="1" applyProtection="1">
      <alignment vertical="center"/>
    </xf>
    <xf numFmtId="0" fontId="37" fillId="12" borderId="23" xfId="0" applyFont="1" applyFill="1" applyBorder="1" applyAlignment="1" applyProtection="1">
      <alignment vertical="center"/>
    </xf>
    <xf numFmtId="0" fontId="16" fillId="12" borderId="24" xfId="0" applyFont="1" applyFill="1" applyBorder="1" applyAlignment="1" applyProtection="1">
      <alignment vertical="center"/>
    </xf>
    <xf numFmtId="0" fontId="37" fillId="12" borderId="22" xfId="0" applyFont="1" applyFill="1" applyBorder="1" applyAlignment="1" applyProtection="1">
      <alignment vertical="center"/>
    </xf>
    <xf numFmtId="0" fontId="19" fillId="12" borderId="24" xfId="0" applyFont="1" applyFill="1" applyBorder="1" applyAlignment="1" applyProtection="1">
      <alignment vertical="center"/>
    </xf>
    <xf numFmtId="0" fontId="28" fillId="7" borderId="0" xfId="0" applyFont="1" applyFill="1" applyAlignment="1"/>
    <xf numFmtId="0" fontId="19" fillId="7" borderId="0" xfId="0" applyFont="1" applyFill="1" applyAlignment="1">
      <alignment wrapText="1"/>
    </xf>
    <xf numFmtId="0" fontId="19" fillId="7" borderId="0" xfId="0" applyFont="1" applyFill="1" applyAlignment="1"/>
    <xf numFmtId="0" fontId="16" fillId="7" borderId="1" xfId="0" applyFont="1" applyFill="1" applyBorder="1" applyAlignment="1"/>
    <xf numFmtId="0" fontId="28" fillId="0" borderId="0" xfId="0" applyFont="1" applyAlignment="1"/>
    <xf numFmtId="0" fontId="19" fillId="0" borderId="0" xfId="0" applyFont="1" applyAlignment="1">
      <alignment wrapText="1"/>
    </xf>
    <xf numFmtId="0" fontId="19" fillId="0" borderId="0" xfId="0" applyFont="1" applyAlignment="1"/>
    <xf numFmtId="0" fontId="16" fillId="0" borderId="1" xfId="0" applyFont="1" applyBorder="1" applyAlignment="1"/>
    <xf numFmtId="0" fontId="16" fillId="3" borderId="4" xfId="0" applyFont="1" applyFill="1" applyBorder="1" applyAlignment="1" applyProtection="1">
      <alignment horizontal="center" vertical="center"/>
      <protection locked="0"/>
    </xf>
    <xf numFmtId="164" fontId="33" fillId="10" borderId="3" xfId="0" applyNumberFormat="1" applyFont="1" applyFill="1" applyBorder="1" applyAlignment="1">
      <alignment horizontal="center" vertical="center" wrapText="1"/>
    </xf>
    <xf numFmtId="0" fontId="6" fillId="19" borderId="16" xfId="0" applyFont="1" applyFill="1" applyBorder="1" applyAlignment="1" applyProtection="1">
      <alignment horizontal="center" vertical="center" wrapText="1"/>
    </xf>
    <xf numFmtId="164" fontId="16" fillId="3" borderId="53" xfId="0" applyNumberFormat="1" applyFont="1" applyFill="1" applyBorder="1" applyAlignment="1" applyProtection="1">
      <alignment horizontal="center" vertical="center"/>
      <protection locked="0"/>
    </xf>
    <xf numFmtId="164" fontId="24" fillId="4" borderId="64" xfId="0" applyNumberFormat="1" applyFont="1" applyFill="1" applyBorder="1" applyAlignment="1" applyProtection="1">
      <alignment horizontal="center" vertical="center" wrapText="1"/>
    </xf>
    <xf numFmtId="0" fontId="25" fillId="10" borderId="58" xfId="0" applyFont="1" applyFill="1" applyBorder="1" applyAlignment="1">
      <alignment horizontal="center" vertical="center" wrapText="1"/>
    </xf>
    <xf numFmtId="0" fontId="47" fillId="12" borderId="22" xfId="0" applyFont="1" applyFill="1" applyBorder="1" applyAlignment="1" applyProtection="1">
      <alignment horizontal="center" vertical="center"/>
    </xf>
    <xf numFmtId="0" fontId="18" fillId="12" borderId="23" xfId="0" applyFont="1" applyFill="1" applyBorder="1" applyAlignment="1" applyProtection="1">
      <alignment horizontal="center" vertical="center" wrapText="1"/>
    </xf>
    <xf numFmtId="0" fontId="46" fillId="12" borderId="23" xfId="0" applyFont="1" applyFill="1" applyBorder="1" applyAlignment="1" applyProtection="1">
      <alignment horizontal="center" vertical="center" wrapText="1"/>
    </xf>
    <xf numFmtId="0" fontId="48" fillId="12" borderId="23" xfId="0" applyFont="1" applyFill="1" applyBorder="1" applyAlignment="1" applyProtection="1">
      <alignment horizontal="center" vertical="center" wrapText="1"/>
    </xf>
    <xf numFmtId="166" fontId="47" fillId="12" borderId="23" xfId="0" applyNumberFormat="1" applyFont="1" applyFill="1" applyBorder="1" applyAlignment="1" applyProtection="1">
      <alignment horizontal="center" vertical="center"/>
    </xf>
    <xf numFmtId="0" fontId="47" fillId="12" borderId="23" xfId="0" applyFont="1" applyFill="1" applyBorder="1" applyAlignment="1" applyProtection="1">
      <alignment horizontal="center" vertical="center"/>
    </xf>
    <xf numFmtId="164" fontId="47" fillId="12" borderId="23" xfId="0" applyNumberFormat="1" applyFont="1" applyFill="1" applyBorder="1" applyAlignment="1" applyProtection="1">
      <alignment horizontal="center" vertical="center"/>
    </xf>
    <xf numFmtId="0" fontId="25" fillId="10" borderId="69" xfId="0" applyFont="1" applyFill="1" applyBorder="1" applyAlignment="1">
      <alignment horizontal="center" vertical="center" wrapText="1"/>
    </xf>
    <xf numFmtId="0" fontId="16" fillId="10" borderId="29" xfId="0" applyFont="1" applyFill="1" applyBorder="1" applyAlignment="1" applyProtection="1">
      <alignment horizontal="center" vertical="center"/>
    </xf>
    <xf numFmtId="164" fontId="20" fillId="11" borderId="29" xfId="0" applyNumberFormat="1" applyFont="1" applyFill="1" applyBorder="1" applyAlignment="1" applyProtection="1">
      <alignment horizontal="center" vertical="center"/>
    </xf>
    <xf numFmtId="164" fontId="19" fillId="16" borderId="50" xfId="0" applyNumberFormat="1" applyFont="1" applyFill="1" applyBorder="1" applyAlignment="1" applyProtection="1">
      <alignment horizontal="center" vertical="center"/>
      <protection locked="0"/>
    </xf>
    <xf numFmtId="164" fontId="19" fillId="7" borderId="50" xfId="0" applyNumberFormat="1" applyFont="1" applyFill="1" applyBorder="1" applyAlignment="1" applyProtection="1">
      <alignment horizontal="center" vertical="center"/>
      <protection locked="0"/>
    </xf>
    <xf numFmtId="0" fontId="1" fillId="7" borderId="0" xfId="0" applyFont="1" applyFill="1" applyAlignment="1">
      <alignment horizontal="center"/>
    </xf>
    <xf numFmtId="0" fontId="0" fillId="7" borderId="0" xfId="0" applyFont="1" applyFill="1" applyAlignment="1">
      <alignment horizontal="center"/>
    </xf>
    <xf numFmtId="0" fontId="34" fillId="7" borderId="0" xfId="0" applyFont="1" applyFill="1" applyAlignment="1">
      <alignment horizontal="center" vertical="center"/>
    </xf>
    <xf numFmtId="0" fontId="17" fillId="7" borderId="0" xfId="0" applyFont="1" applyFill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4" fillId="0" borderId="0" xfId="0" applyFont="1" applyAlignment="1">
      <alignment horizontal="center" vertical="center"/>
    </xf>
    <xf numFmtId="0" fontId="1" fillId="0" borderId="85" xfId="0" applyFont="1" applyBorder="1" applyAlignment="1">
      <alignment horizontal="center" vertical="center"/>
    </xf>
    <xf numFmtId="0" fontId="22" fillId="14" borderId="87" xfId="0" applyFont="1" applyFill="1" applyBorder="1" applyAlignment="1">
      <alignment horizontal="center" vertical="center" wrapText="1"/>
    </xf>
    <xf numFmtId="0" fontId="22" fillId="14" borderId="43" xfId="0" applyFont="1" applyFill="1" applyBorder="1" applyAlignment="1">
      <alignment horizontal="center" vertical="center" wrapText="1"/>
    </xf>
    <xf numFmtId="164" fontId="22" fillId="14" borderId="43" xfId="0" applyNumberFormat="1" applyFont="1" applyFill="1" applyBorder="1" applyAlignment="1" applyProtection="1">
      <alignment horizontal="center" vertical="center"/>
    </xf>
    <xf numFmtId="164" fontId="22" fillId="14" borderId="43" xfId="0" applyNumberFormat="1" applyFont="1" applyFill="1" applyBorder="1" applyAlignment="1">
      <alignment horizontal="center" vertical="center" wrapText="1"/>
    </xf>
    <xf numFmtId="0" fontId="22" fillId="14" borderId="43" xfId="0" applyFont="1" applyFill="1" applyBorder="1" applyAlignment="1">
      <alignment horizontal="center" vertical="center"/>
    </xf>
    <xf numFmtId="164" fontId="22" fillId="14" borderId="43" xfId="0" applyNumberFormat="1" applyFont="1" applyFill="1" applyBorder="1" applyAlignment="1" applyProtection="1">
      <alignment horizontal="center" vertical="center" wrapText="1"/>
    </xf>
    <xf numFmtId="0" fontId="22" fillId="14" borderId="88" xfId="0" applyFont="1" applyFill="1" applyBorder="1" applyAlignment="1">
      <alignment horizontal="center" vertical="center" wrapText="1"/>
    </xf>
    <xf numFmtId="49" fontId="22" fillId="22" borderId="36" xfId="0" applyNumberFormat="1" applyFont="1" applyFill="1" applyBorder="1" applyAlignment="1" applyProtection="1">
      <alignment horizontal="center" vertical="center"/>
    </xf>
    <xf numFmtId="0" fontId="22" fillId="14" borderId="36" xfId="0" applyFont="1" applyFill="1" applyBorder="1" applyAlignment="1" applyProtection="1">
      <alignment horizontal="center" vertical="center"/>
    </xf>
    <xf numFmtId="164" fontId="22" fillId="14" borderId="36" xfId="0" applyNumberFormat="1" applyFont="1" applyFill="1" applyBorder="1" applyAlignment="1" applyProtection="1">
      <alignment horizontal="center" vertical="center"/>
    </xf>
    <xf numFmtId="49" fontId="22" fillId="22" borderId="89" xfId="0" applyNumberFormat="1" applyFont="1" applyFill="1" applyBorder="1" applyAlignment="1" applyProtection="1">
      <alignment horizontal="center" vertical="center"/>
    </xf>
    <xf numFmtId="0" fontId="22" fillId="14" borderId="90" xfId="0" applyFont="1" applyFill="1" applyBorder="1" applyAlignment="1">
      <alignment horizontal="center" vertical="center"/>
    </xf>
    <xf numFmtId="0" fontId="22" fillId="14" borderId="91" xfId="0" applyFont="1" applyFill="1" applyBorder="1" applyAlignment="1">
      <alignment horizontal="center" vertical="center" wrapText="1"/>
    </xf>
    <xf numFmtId="0" fontId="22" fillId="14" borderId="92" xfId="0" applyFont="1" applyFill="1" applyBorder="1" applyAlignment="1">
      <alignment horizontal="center" vertical="center" wrapText="1"/>
    </xf>
    <xf numFmtId="0" fontId="26" fillId="14" borderId="62" xfId="0" applyFont="1" applyFill="1" applyBorder="1" applyAlignment="1">
      <alignment horizontal="center" vertical="center" wrapText="1"/>
    </xf>
    <xf numFmtId="0" fontId="1" fillId="7" borderId="0" xfId="0" applyFont="1" applyFill="1" applyBorder="1" applyAlignment="1">
      <alignment horizontal="center"/>
    </xf>
    <xf numFmtId="14" fontId="0" fillId="7" borderId="0" xfId="0" applyNumberFormat="1" applyFont="1" applyFill="1" applyBorder="1" applyAlignment="1">
      <alignment horizontal="center" vertical="center"/>
    </xf>
    <xf numFmtId="14" fontId="26" fillId="7" borderId="0" xfId="0" applyNumberFormat="1" applyFont="1" applyFill="1" applyBorder="1" applyAlignment="1">
      <alignment horizontal="center" vertical="center"/>
    </xf>
    <xf numFmtId="0" fontId="0" fillId="7" borderId="0" xfId="0" applyFont="1" applyFill="1" applyBorder="1" applyAlignment="1">
      <alignment horizontal="center" vertical="center"/>
    </xf>
    <xf numFmtId="0" fontId="26" fillId="7" borderId="0" xfId="0" applyFont="1" applyFill="1" applyBorder="1" applyAlignment="1">
      <alignment horizontal="center" vertical="center"/>
    </xf>
    <xf numFmtId="0" fontId="0" fillId="3" borderId="22" xfId="0" applyFont="1" applyFill="1" applyBorder="1" applyAlignment="1">
      <alignment vertical="center"/>
    </xf>
    <xf numFmtId="0" fontId="0" fillId="3" borderId="23" xfId="0" applyFont="1" applyFill="1" applyBorder="1" applyAlignment="1">
      <alignment vertical="center"/>
    </xf>
    <xf numFmtId="0" fontId="0" fillId="3" borderId="24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3" borderId="9" xfId="0" applyFont="1" applyFill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0" fontId="24" fillId="3" borderId="23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12" fillId="6" borderId="54" xfId="0" applyFont="1" applyFill="1" applyBorder="1" applyAlignment="1">
      <alignment horizontal="center" vertical="center" wrapText="1"/>
    </xf>
    <xf numFmtId="0" fontId="13" fillId="6" borderId="55" xfId="0" applyFont="1" applyFill="1" applyBorder="1" applyAlignment="1">
      <alignment vertical="center" wrapText="1"/>
    </xf>
    <xf numFmtId="0" fontId="22" fillId="20" borderId="4" xfId="0" applyFont="1" applyFill="1" applyBorder="1" applyAlignment="1">
      <alignment horizontal="center" vertical="center" wrapText="1"/>
    </xf>
    <xf numFmtId="0" fontId="7" fillId="20" borderId="2" xfId="0" applyFont="1" applyFill="1" applyBorder="1" applyAlignment="1">
      <alignment vertical="center" wrapText="1"/>
    </xf>
    <xf numFmtId="0" fontId="41" fillId="13" borderId="35" xfId="0" applyFont="1" applyFill="1" applyBorder="1" applyAlignment="1">
      <alignment horizontal="center" vertical="center" wrapText="1"/>
    </xf>
    <xf numFmtId="0" fontId="41" fillId="13" borderId="56" xfId="0" applyFont="1" applyFill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1" fontId="20" fillId="0" borderId="13" xfId="0" applyNumberFormat="1" applyFont="1" applyBorder="1" applyAlignment="1">
      <alignment horizontal="right" vertical="center" wrapText="1"/>
    </xf>
    <xf numFmtId="0" fontId="14" fillId="0" borderId="48" xfId="0" applyFont="1" applyBorder="1" applyAlignment="1">
      <alignment horizontal="right" vertical="center" wrapText="1"/>
    </xf>
    <xf numFmtId="0" fontId="29" fillId="15" borderId="62" xfId="0" applyFont="1" applyFill="1" applyBorder="1" applyAlignment="1">
      <alignment horizontal="center" vertical="center" wrapText="1"/>
    </xf>
    <xf numFmtId="0" fontId="4" fillId="15" borderId="80" xfId="0" applyFont="1" applyFill="1" applyBorder="1" applyAlignment="1">
      <alignment horizontal="center" vertical="center" wrapText="1"/>
    </xf>
    <xf numFmtId="1" fontId="20" fillId="0" borderId="93" xfId="0" applyNumberFormat="1" applyFont="1" applyBorder="1" applyAlignment="1">
      <alignment horizontal="center" vertical="center" wrapText="1"/>
    </xf>
    <xf numFmtId="0" fontId="14" fillId="0" borderId="81" xfId="0" applyFont="1" applyBorder="1" applyAlignment="1">
      <alignment horizontal="center" vertical="center" wrapText="1"/>
    </xf>
    <xf numFmtId="0" fontId="6" fillId="23" borderId="62" xfId="0" applyFont="1" applyFill="1" applyBorder="1" applyAlignment="1">
      <alignment horizontal="center" vertical="center" wrapText="1"/>
    </xf>
    <xf numFmtId="0" fontId="2" fillId="23" borderId="80" xfId="0" applyFont="1" applyFill="1" applyBorder="1" applyAlignment="1">
      <alignment horizontal="center" vertical="center" wrapText="1"/>
    </xf>
    <xf numFmtId="0" fontId="6" fillId="16" borderId="62" xfId="0" applyFont="1" applyFill="1" applyBorder="1" applyAlignment="1">
      <alignment horizontal="center" vertical="center" wrapText="1"/>
    </xf>
    <xf numFmtId="0" fontId="2" fillId="16" borderId="80" xfId="0" applyFont="1" applyFill="1" applyBorder="1" applyAlignment="1">
      <alignment horizontal="center" vertical="center" wrapText="1"/>
    </xf>
    <xf numFmtId="1" fontId="20" fillId="24" borderId="94" xfId="0" applyNumberFormat="1" applyFont="1" applyFill="1" applyBorder="1" applyAlignment="1">
      <alignment horizontal="center" vertical="center" wrapText="1"/>
    </xf>
    <xf numFmtId="0" fontId="14" fillId="24" borderId="95" xfId="0" applyFont="1" applyFill="1" applyBorder="1" applyAlignment="1">
      <alignment horizontal="center" vertical="center" wrapText="1"/>
    </xf>
    <xf numFmtId="0" fontId="16" fillId="14" borderId="14" xfId="0" applyFont="1" applyFill="1" applyBorder="1" applyAlignment="1">
      <alignment horizontal="center" vertical="center" wrapText="1"/>
    </xf>
    <xf numFmtId="0" fontId="20" fillId="14" borderId="0" xfId="0" applyFont="1" applyFill="1" applyBorder="1" applyAlignment="1">
      <alignment horizontal="center" vertical="center" wrapText="1"/>
    </xf>
    <xf numFmtId="0" fontId="20" fillId="14" borderId="9" xfId="0" applyFont="1" applyFill="1" applyBorder="1" applyAlignment="1">
      <alignment horizontal="center" vertical="center" wrapText="1"/>
    </xf>
    <xf numFmtId="0" fontId="16" fillId="14" borderId="48" xfId="0" applyFont="1" applyFill="1" applyBorder="1" applyAlignment="1">
      <alignment horizontal="center" vertical="center" wrapText="1"/>
    </xf>
    <xf numFmtId="0" fontId="20" fillId="14" borderId="11" xfId="0" applyFont="1" applyFill="1" applyBorder="1" applyAlignment="1">
      <alignment horizontal="center" vertical="center" wrapText="1"/>
    </xf>
    <xf numFmtId="0" fontId="20" fillId="14" borderId="10" xfId="0" applyFont="1" applyFill="1" applyBorder="1" applyAlignment="1">
      <alignment horizontal="center" vertical="center" wrapText="1"/>
    </xf>
    <xf numFmtId="0" fontId="33" fillId="10" borderId="5" xfId="0" applyFont="1" applyFill="1" applyBorder="1" applyAlignment="1">
      <alignment horizontal="right" vertical="center"/>
    </xf>
    <xf numFmtId="0" fontId="33" fillId="10" borderId="3" xfId="0" applyFont="1" applyFill="1" applyBorder="1" applyAlignment="1">
      <alignment horizontal="right" vertical="center"/>
    </xf>
    <xf numFmtId="0" fontId="38" fillId="20" borderId="4" xfId="0" applyFont="1" applyFill="1" applyBorder="1" applyAlignment="1">
      <alignment horizontal="center" vertical="center" wrapText="1"/>
    </xf>
    <xf numFmtId="0" fontId="42" fillId="20" borderId="2" xfId="0" applyFont="1" applyFill="1" applyBorder="1" applyAlignment="1">
      <alignment vertical="center" wrapText="1"/>
    </xf>
    <xf numFmtId="0" fontId="38" fillId="5" borderId="61" xfId="0" applyFont="1" applyFill="1" applyBorder="1" applyAlignment="1">
      <alignment horizontal="center" vertical="center" wrapText="1"/>
    </xf>
    <xf numFmtId="0" fontId="42" fillId="5" borderId="60" xfId="0" applyFont="1" applyFill="1" applyBorder="1" applyAlignment="1">
      <alignment vertical="center" wrapText="1"/>
    </xf>
    <xf numFmtId="165" fontId="11" fillId="3" borderId="34" xfId="0" applyNumberFormat="1" applyFont="1" applyFill="1" applyBorder="1" applyAlignment="1" applyProtection="1">
      <alignment horizontal="center" vertical="center" wrapText="1"/>
      <protection locked="0"/>
    </xf>
    <xf numFmtId="165" fontId="11" fillId="3" borderId="5" xfId="0" applyNumberFormat="1" applyFont="1" applyFill="1" applyBorder="1" applyAlignment="1" applyProtection="1">
      <alignment horizontal="center" vertical="center" wrapText="1"/>
      <protection locked="0"/>
    </xf>
    <xf numFmtId="165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3" borderId="22" xfId="0" applyFont="1" applyFill="1" applyBorder="1" applyAlignment="1">
      <alignment horizontal="center" vertical="center" wrapText="1"/>
    </xf>
    <xf numFmtId="0" fontId="35" fillId="3" borderId="23" xfId="0" applyFont="1" applyFill="1" applyBorder="1" applyAlignment="1">
      <alignment horizontal="center" vertical="center" wrapText="1"/>
    </xf>
    <xf numFmtId="0" fontId="35" fillId="3" borderId="24" xfId="0" applyFont="1" applyFill="1" applyBorder="1" applyAlignment="1">
      <alignment horizontal="center" vertical="center" wrapText="1"/>
    </xf>
    <xf numFmtId="0" fontId="3" fillId="14" borderId="13" xfId="0" applyFont="1" applyFill="1" applyBorder="1" applyAlignment="1">
      <alignment horizontal="center" vertical="center" wrapText="1"/>
    </xf>
    <xf numFmtId="0" fontId="15" fillId="14" borderId="5" xfId="0" applyFont="1" applyFill="1" applyBorder="1" applyAlignment="1">
      <alignment horizontal="center" vertical="center" wrapText="1"/>
    </xf>
    <xf numFmtId="0" fontId="15" fillId="14" borderId="5" xfId="0" applyFont="1" applyFill="1" applyBorder="1" applyAlignment="1">
      <alignment wrapText="1"/>
    </xf>
    <xf numFmtId="0" fontId="15" fillId="14" borderId="45" xfId="0" applyFont="1" applyFill="1" applyBorder="1" applyAlignment="1">
      <alignment wrapText="1"/>
    </xf>
    <xf numFmtId="0" fontId="3" fillId="14" borderId="48" xfId="0" applyFont="1" applyFill="1" applyBorder="1" applyAlignment="1">
      <alignment horizontal="center" vertical="center" wrapText="1"/>
    </xf>
    <xf numFmtId="0" fontId="15" fillId="14" borderId="11" xfId="0" applyFont="1" applyFill="1" applyBorder="1" applyAlignment="1">
      <alignment horizontal="center" vertical="center" wrapText="1"/>
    </xf>
    <xf numFmtId="0" fontId="15" fillId="14" borderId="11" xfId="0" applyFont="1" applyFill="1" applyBorder="1" applyAlignment="1">
      <alignment wrapText="1"/>
    </xf>
    <xf numFmtId="0" fontId="15" fillId="14" borderId="10" xfId="0" applyFont="1" applyFill="1" applyBorder="1" applyAlignment="1">
      <alignment wrapText="1"/>
    </xf>
    <xf numFmtId="49" fontId="24" fillId="10" borderId="8" xfId="0" applyNumberFormat="1" applyFont="1" applyFill="1" applyBorder="1" applyAlignment="1" applyProtection="1">
      <alignment horizontal="center" vertical="center" wrapText="1"/>
      <protection locked="0"/>
    </xf>
    <xf numFmtId="0" fontId="24" fillId="10" borderId="8" xfId="0" applyFont="1" applyFill="1" applyBorder="1" applyAlignment="1" applyProtection="1">
      <alignment horizontal="center" vertical="center" wrapText="1"/>
      <protection locked="0"/>
    </xf>
    <xf numFmtId="0" fontId="24" fillId="10" borderId="47" xfId="0" applyFont="1" applyFill="1" applyBorder="1" applyAlignment="1" applyProtection="1">
      <alignment horizontal="center" vertical="center" wrapText="1"/>
      <protection locked="0"/>
    </xf>
    <xf numFmtId="0" fontId="46" fillId="2" borderId="8" xfId="0" applyFont="1" applyFill="1" applyBorder="1" applyAlignment="1">
      <alignment horizontal="center" vertical="center" wrapText="1"/>
    </xf>
    <xf numFmtId="0" fontId="46" fillId="2" borderId="12" xfId="0" applyFont="1" applyFill="1" applyBorder="1" applyAlignment="1">
      <alignment horizontal="center" vertical="center" wrapText="1"/>
    </xf>
    <xf numFmtId="164" fontId="12" fillId="3" borderId="37" xfId="0" applyNumberFormat="1" applyFont="1" applyFill="1" applyBorder="1" applyAlignment="1" applyProtection="1">
      <alignment horizontal="left" vertical="top"/>
      <protection locked="0"/>
    </xf>
    <xf numFmtId="164" fontId="12" fillId="3" borderId="27" xfId="0" applyNumberFormat="1" applyFont="1" applyFill="1" applyBorder="1" applyAlignment="1" applyProtection="1">
      <alignment horizontal="left" vertical="top"/>
      <protection locked="0"/>
    </xf>
    <xf numFmtId="167" fontId="47" fillId="0" borderId="37" xfId="0" applyNumberFormat="1" applyFont="1" applyBorder="1" applyAlignment="1" applyProtection="1">
      <alignment horizontal="center" vertical="center"/>
      <protection locked="0"/>
    </xf>
    <xf numFmtId="167" fontId="47" fillId="0" borderId="44" xfId="0" applyNumberFormat="1" applyFont="1" applyBorder="1" applyAlignment="1" applyProtection="1">
      <alignment horizontal="center" vertical="center"/>
      <protection locked="0"/>
    </xf>
    <xf numFmtId="164" fontId="47" fillId="0" borderId="37" xfId="0" applyNumberFormat="1" applyFont="1" applyBorder="1" applyAlignment="1" applyProtection="1">
      <alignment horizontal="center" vertical="center"/>
      <protection locked="0"/>
    </xf>
    <xf numFmtId="164" fontId="47" fillId="0" borderId="44" xfId="0" applyNumberFormat="1" applyFont="1" applyBorder="1" applyAlignment="1" applyProtection="1">
      <alignment horizontal="center" vertical="center"/>
      <protection locked="0"/>
    </xf>
    <xf numFmtId="166" fontId="47" fillId="0" borderId="37" xfId="0" applyNumberFormat="1" applyFont="1" applyBorder="1" applyAlignment="1" applyProtection="1">
      <alignment horizontal="center" vertical="center"/>
      <protection locked="0"/>
    </xf>
    <xf numFmtId="166" fontId="47" fillId="0" borderId="6" xfId="0" applyNumberFormat="1" applyFont="1" applyBorder="1" applyAlignment="1" applyProtection="1">
      <alignment horizontal="center" vertical="center"/>
      <protection locked="0"/>
    </xf>
    <xf numFmtId="0" fontId="47" fillId="0" borderId="37" xfId="0" applyFont="1" applyBorder="1" applyAlignment="1" applyProtection="1">
      <alignment horizontal="center" vertical="center"/>
      <protection locked="0"/>
    </xf>
    <xf numFmtId="0" fontId="47" fillId="0" borderId="6" xfId="0" applyFont="1" applyBorder="1" applyAlignment="1" applyProtection="1">
      <alignment horizontal="center" vertical="center"/>
      <protection locked="0"/>
    </xf>
    <xf numFmtId="164" fontId="47" fillId="0" borderId="6" xfId="0" applyNumberFormat="1" applyFont="1" applyBorder="1" applyAlignment="1" applyProtection="1">
      <alignment horizontal="center" vertical="center"/>
      <protection locked="0"/>
    </xf>
    <xf numFmtId="0" fontId="19" fillId="3" borderId="23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1" fontId="22" fillId="3" borderId="59" xfId="0" applyNumberFormat="1" applyFont="1" applyFill="1" applyBorder="1" applyAlignment="1" applyProtection="1">
      <alignment horizontal="left" vertical="top"/>
    </xf>
    <xf numFmtId="1" fontId="22" fillId="3" borderId="60" xfId="0" applyNumberFormat="1" applyFont="1" applyFill="1" applyBorder="1" applyAlignment="1" applyProtection="1">
      <alignment horizontal="left" vertical="top"/>
    </xf>
    <xf numFmtId="0" fontId="16" fillId="3" borderId="13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45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6" fillId="3" borderId="48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164" fontId="7" fillId="3" borderId="20" xfId="0" applyNumberFormat="1" applyFont="1" applyFill="1" applyBorder="1" applyAlignment="1" applyProtection="1">
      <alignment horizontal="left" vertical="top" wrapText="1"/>
    </xf>
    <xf numFmtId="0" fontId="17" fillId="3" borderId="5" xfId="0" applyFont="1" applyFill="1" applyBorder="1" applyAlignment="1">
      <alignment horizontal="left" vertical="top"/>
    </xf>
    <xf numFmtId="0" fontId="17" fillId="3" borderId="45" xfId="0" applyFont="1" applyFill="1" applyBorder="1" applyAlignment="1">
      <alignment horizontal="left" vertical="top"/>
    </xf>
    <xf numFmtId="0" fontId="17" fillId="3" borderId="51" xfId="0" applyFont="1" applyFill="1" applyBorder="1" applyAlignment="1">
      <alignment horizontal="left" vertical="top"/>
    </xf>
    <xf numFmtId="0" fontId="17" fillId="3" borderId="0" xfId="0" applyFont="1" applyFill="1" applyAlignment="1">
      <alignment horizontal="left" vertical="top"/>
    </xf>
    <xf numFmtId="0" fontId="17" fillId="3" borderId="9" xfId="0" applyFont="1" applyFill="1" applyBorder="1" applyAlignment="1">
      <alignment horizontal="left" vertical="top"/>
    </xf>
    <xf numFmtId="0" fontId="17" fillId="3" borderId="31" xfId="0" applyFont="1" applyFill="1" applyBorder="1" applyAlignment="1">
      <alignment horizontal="left" vertical="top"/>
    </xf>
    <xf numFmtId="0" fontId="17" fillId="3" borderId="11" xfId="0" applyFont="1" applyFill="1" applyBorder="1" applyAlignment="1">
      <alignment horizontal="left" vertical="top"/>
    </xf>
    <xf numFmtId="0" fontId="17" fillId="3" borderId="10" xfId="0" applyFont="1" applyFill="1" applyBorder="1" applyAlignment="1">
      <alignment horizontal="left" vertical="top"/>
    </xf>
    <xf numFmtId="1" fontId="53" fillId="3" borderId="74" xfId="0" applyNumberFormat="1" applyFont="1" applyFill="1" applyBorder="1" applyAlignment="1" applyProtection="1">
      <alignment horizontal="left" vertical="top" wrapText="1"/>
    </xf>
    <xf numFmtId="1" fontId="53" fillId="3" borderId="10" xfId="0" applyNumberFormat="1" applyFont="1" applyFill="1" applyBorder="1" applyAlignment="1" applyProtection="1">
      <alignment horizontal="left" vertical="top" wrapText="1"/>
    </xf>
    <xf numFmtId="0" fontId="19" fillId="0" borderId="3" xfId="0" applyFont="1" applyBorder="1" applyAlignment="1">
      <alignment horizontal="center" vertical="center"/>
    </xf>
    <xf numFmtId="0" fontId="0" fillId="0" borderId="7" xfId="0" applyFont="1" applyBorder="1" applyAlignment="1">
      <alignment vertical="center"/>
    </xf>
    <xf numFmtId="0" fontId="40" fillId="6" borderId="4" xfId="0" applyFont="1" applyFill="1" applyBorder="1" applyAlignment="1">
      <alignment horizontal="center" vertical="center" wrapText="1"/>
    </xf>
    <xf numFmtId="0" fontId="43" fillId="6" borderId="2" xfId="0" applyFont="1" applyFill="1" applyBorder="1" applyAlignment="1">
      <alignment vertical="center" wrapText="1"/>
    </xf>
    <xf numFmtId="0" fontId="39" fillId="13" borderId="4" xfId="0" applyFont="1" applyFill="1" applyBorder="1" applyAlignment="1">
      <alignment horizontal="center" vertical="center" wrapText="1"/>
    </xf>
    <xf numFmtId="0" fontId="39" fillId="13" borderId="2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20" fillId="3" borderId="23" xfId="0" applyFont="1" applyFill="1" applyBorder="1" applyAlignment="1">
      <alignment horizontal="center" vertical="center" wrapText="1"/>
    </xf>
    <xf numFmtId="0" fontId="20" fillId="3" borderId="24" xfId="0" applyFont="1" applyFill="1" applyBorder="1" applyAlignment="1">
      <alignment horizontal="center" vertical="center" wrapText="1"/>
    </xf>
    <xf numFmtId="0" fontId="18" fillId="6" borderId="23" xfId="0" applyFont="1" applyFill="1" applyBorder="1" applyAlignment="1">
      <alignment horizontal="center" vertical="center" wrapText="1"/>
    </xf>
    <xf numFmtId="0" fontId="29" fillId="6" borderId="23" xfId="0" applyFont="1" applyFill="1" applyBorder="1" applyAlignment="1">
      <alignment horizontal="center" vertical="center" wrapText="1"/>
    </xf>
    <xf numFmtId="0" fontId="29" fillId="6" borderId="24" xfId="0" applyFont="1" applyFill="1" applyBorder="1" applyAlignment="1">
      <alignment horizontal="center" vertical="center" wrapText="1"/>
    </xf>
    <xf numFmtId="0" fontId="44" fillId="10" borderId="39" xfId="0" applyFont="1" applyFill="1" applyBorder="1" applyAlignment="1">
      <alignment horizontal="center" vertical="center" wrapText="1"/>
    </xf>
    <xf numFmtId="0" fontId="45" fillId="10" borderId="33" xfId="0" applyFont="1" applyFill="1" applyBorder="1" applyAlignment="1">
      <alignment horizontal="center" vertical="center" wrapText="1"/>
    </xf>
    <xf numFmtId="164" fontId="32" fillId="3" borderId="20" xfId="0" applyNumberFormat="1" applyFont="1" applyFill="1" applyBorder="1" applyAlignment="1" applyProtection="1">
      <alignment horizontal="left" vertical="top" wrapText="1"/>
    </xf>
    <xf numFmtId="0" fontId="2" fillId="3" borderId="5" xfId="0" applyFont="1" applyFill="1" applyBorder="1" applyAlignment="1">
      <alignment horizontal="left" vertical="top"/>
    </xf>
    <xf numFmtId="0" fontId="2" fillId="3" borderId="45" xfId="0" applyFont="1" applyFill="1" applyBorder="1" applyAlignment="1">
      <alignment horizontal="left" vertical="top"/>
    </xf>
    <xf numFmtId="0" fontId="2" fillId="3" borderId="51" xfId="0" applyFont="1" applyFill="1" applyBorder="1" applyAlignment="1">
      <alignment horizontal="left" vertical="top"/>
    </xf>
    <xf numFmtId="0" fontId="2" fillId="3" borderId="0" xfId="0" applyFont="1" applyFill="1" applyAlignment="1">
      <alignment horizontal="left" vertical="top"/>
    </xf>
    <xf numFmtId="0" fontId="2" fillId="3" borderId="9" xfId="0" applyFont="1" applyFill="1" applyBorder="1" applyAlignment="1">
      <alignment horizontal="left" vertical="top"/>
    </xf>
    <xf numFmtId="0" fontId="2" fillId="3" borderId="31" xfId="0" applyFont="1" applyFill="1" applyBorder="1" applyAlignment="1">
      <alignment horizontal="left" vertical="top"/>
    </xf>
    <xf numFmtId="0" fontId="2" fillId="3" borderId="11" xfId="0" applyFont="1" applyFill="1" applyBorder="1" applyAlignment="1">
      <alignment horizontal="left" vertical="top"/>
    </xf>
    <xf numFmtId="0" fontId="2" fillId="3" borderId="10" xfId="0" applyFont="1" applyFill="1" applyBorder="1" applyAlignment="1">
      <alignment horizontal="left" vertical="top"/>
    </xf>
    <xf numFmtId="0" fontId="0" fillId="7" borderId="0" xfId="0" applyFont="1" applyFill="1" applyBorder="1" applyAlignment="1">
      <alignment horizontal="left" vertical="center" wrapText="1"/>
    </xf>
    <xf numFmtId="0" fontId="34" fillId="7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21" fillId="3" borderId="22" xfId="0" applyFont="1" applyFill="1" applyBorder="1" applyAlignment="1" applyProtection="1">
      <alignment horizontal="left" vertical="top" wrapText="1"/>
      <protection locked="0"/>
    </xf>
    <xf numFmtId="0" fontId="21" fillId="3" borderId="23" xfId="0" applyFont="1" applyFill="1" applyBorder="1" applyAlignment="1">
      <alignment horizontal="left" vertical="top" wrapText="1"/>
    </xf>
    <xf numFmtId="0" fontId="21" fillId="3" borderId="52" xfId="0" applyFont="1" applyFill="1" applyBorder="1" applyAlignment="1">
      <alignment horizontal="left" vertical="top" wrapText="1"/>
    </xf>
    <xf numFmtId="0" fontId="21" fillId="3" borderId="22" xfId="0" applyFont="1" applyFill="1" applyBorder="1" applyAlignment="1" applyProtection="1">
      <alignment horizontal="left" vertical="top" wrapText="1"/>
    </xf>
    <xf numFmtId="0" fontId="21" fillId="3" borderId="24" xfId="0" applyFont="1" applyFill="1" applyBorder="1" applyAlignment="1">
      <alignment horizontal="left" vertical="top" wrapText="1"/>
    </xf>
    <xf numFmtId="0" fontId="1" fillId="14" borderId="0" xfId="0" applyFont="1" applyFill="1" applyBorder="1" applyAlignment="1">
      <alignment horizontal="center" vertical="center" wrapText="1"/>
    </xf>
    <xf numFmtId="0" fontId="1" fillId="14" borderId="9" xfId="0" applyFont="1" applyFill="1" applyBorder="1" applyAlignment="1">
      <alignment horizontal="center" vertical="center" wrapText="1"/>
    </xf>
    <xf numFmtId="1" fontId="22" fillId="3" borderId="59" xfId="0" applyNumberFormat="1" applyFont="1" applyFill="1" applyBorder="1" applyAlignment="1" applyProtection="1">
      <alignment horizontal="left" vertical="top" wrapText="1"/>
    </xf>
    <xf numFmtId="1" fontId="22" fillId="3" borderId="60" xfId="0" applyNumberFormat="1" applyFont="1" applyFill="1" applyBorder="1" applyAlignment="1" applyProtection="1">
      <alignment horizontal="left" vertical="top" wrapText="1"/>
    </xf>
    <xf numFmtId="1" fontId="20" fillId="6" borderId="80" xfId="0" applyNumberFormat="1" applyFont="1" applyFill="1" applyBorder="1" applyAlignment="1">
      <alignment horizontal="center" vertical="center" wrapText="1"/>
    </xf>
    <xf numFmtId="0" fontId="20" fillId="6" borderId="82" xfId="0" applyFont="1" applyFill="1" applyBorder="1" applyAlignment="1">
      <alignment horizontal="center" vertical="center" wrapText="1"/>
    </xf>
    <xf numFmtId="168" fontId="20" fillId="6" borderId="81" xfId="0" applyNumberFormat="1" applyFont="1" applyFill="1" applyBorder="1" applyAlignment="1">
      <alignment horizontal="center" vertical="center" wrapText="1"/>
    </xf>
    <xf numFmtId="168" fontId="20" fillId="6" borderId="83" xfId="0" applyNumberFormat="1" applyFont="1" applyFill="1" applyBorder="1" applyAlignment="1">
      <alignment horizontal="center" vertical="center" wrapText="1"/>
    </xf>
    <xf numFmtId="1" fontId="20" fillId="21" borderId="80" xfId="0" applyNumberFormat="1" applyFont="1" applyFill="1" applyBorder="1" applyAlignment="1">
      <alignment horizontal="center" vertical="center" wrapText="1"/>
    </xf>
    <xf numFmtId="0" fontId="20" fillId="21" borderId="82" xfId="0" applyFont="1" applyFill="1" applyBorder="1" applyAlignment="1">
      <alignment horizontal="center" vertical="center" wrapText="1"/>
    </xf>
    <xf numFmtId="168" fontId="20" fillId="21" borderId="81" xfId="0" applyNumberFormat="1" applyFont="1" applyFill="1" applyBorder="1" applyAlignment="1">
      <alignment horizontal="center" vertical="center" wrapText="1"/>
    </xf>
    <xf numFmtId="168" fontId="20" fillId="21" borderId="83" xfId="0" applyNumberFormat="1" applyFont="1" applyFill="1" applyBorder="1" applyAlignment="1">
      <alignment horizontal="center" vertical="center" wrapText="1"/>
    </xf>
    <xf numFmtId="1" fontId="20" fillId="16" borderId="80" xfId="0" applyNumberFormat="1" applyFont="1" applyFill="1" applyBorder="1" applyAlignment="1">
      <alignment horizontal="center" vertical="center" wrapText="1"/>
    </xf>
    <xf numFmtId="0" fontId="20" fillId="16" borderId="82" xfId="0" applyFont="1" applyFill="1" applyBorder="1" applyAlignment="1">
      <alignment horizontal="center" vertical="center" wrapText="1"/>
    </xf>
    <xf numFmtId="168" fontId="20" fillId="16" borderId="81" xfId="0" applyNumberFormat="1" applyFont="1" applyFill="1" applyBorder="1" applyAlignment="1">
      <alignment horizontal="center" vertical="center" wrapText="1"/>
    </xf>
    <xf numFmtId="168" fontId="20" fillId="16" borderId="83" xfId="0" applyNumberFormat="1" applyFont="1" applyFill="1" applyBorder="1" applyAlignment="1">
      <alignment horizontal="center" vertical="center" wrapText="1"/>
    </xf>
    <xf numFmtId="1" fontId="1" fillId="24" borderId="95" xfId="0" applyNumberFormat="1" applyFont="1" applyFill="1" applyBorder="1" applyAlignment="1">
      <alignment horizontal="center" vertical="center" wrapText="1"/>
    </xf>
    <xf numFmtId="1" fontId="1" fillId="24" borderId="96" xfId="0" applyNumberFormat="1" applyFont="1" applyFill="1" applyBorder="1" applyAlignment="1">
      <alignment horizontal="center" vertical="center" wrapText="1"/>
    </xf>
    <xf numFmtId="14" fontId="18" fillId="3" borderId="65" xfId="0" applyNumberFormat="1" applyFont="1" applyFill="1" applyBorder="1" applyAlignment="1" applyProtection="1">
      <alignment horizontal="center" vertical="center" wrapText="1"/>
      <protection locked="0"/>
    </xf>
    <xf numFmtId="14" fontId="31" fillId="3" borderId="66" xfId="0" applyNumberFormat="1" applyFont="1" applyFill="1" applyBorder="1" applyAlignment="1" applyProtection="1">
      <alignment horizontal="center" vertical="center" wrapText="1"/>
      <protection locked="0"/>
    </xf>
    <xf numFmtId="0" fontId="50" fillId="3" borderId="23" xfId="0" applyFont="1" applyFill="1" applyBorder="1" applyAlignment="1">
      <alignment horizontal="left" vertical="top" wrapText="1"/>
    </xf>
    <xf numFmtId="0" fontId="50" fillId="3" borderId="24" xfId="0" applyFont="1" applyFill="1" applyBorder="1" applyAlignment="1">
      <alignment horizontal="left" vertical="top" wrapText="1"/>
    </xf>
    <xf numFmtId="0" fontId="18" fillId="14" borderId="5" xfId="0" applyFont="1" applyFill="1" applyBorder="1" applyAlignment="1">
      <alignment horizontal="center" vertical="center" wrapText="1"/>
    </xf>
    <xf numFmtId="0" fontId="19" fillId="14" borderId="5" xfId="0" applyFont="1" applyFill="1" applyBorder="1" applyAlignment="1">
      <alignment horizontal="center" vertical="center" wrapText="1"/>
    </xf>
    <xf numFmtId="0" fontId="19" fillId="14" borderId="45" xfId="0" applyFont="1" applyFill="1" applyBorder="1" applyAlignment="1">
      <alignment horizontal="center" vertical="center" wrapText="1"/>
    </xf>
    <xf numFmtId="14" fontId="16" fillId="14" borderId="39" xfId="0" applyNumberFormat="1" applyFont="1" applyFill="1" applyBorder="1" applyAlignment="1">
      <alignment horizontal="center" vertical="center" wrapText="1"/>
    </xf>
    <xf numFmtId="0" fontId="16" fillId="14" borderId="33" xfId="0" applyFont="1" applyFill="1" applyBorder="1" applyAlignment="1">
      <alignment horizontal="center" vertical="center" wrapText="1"/>
    </xf>
    <xf numFmtId="0" fontId="16" fillId="14" borderId="97" xfId="0" applyFont="1" applyFill="1" applyBorder="1" applyAlignment="1">
      <alignment horizontal="center" vertical="center" wrapText="1"/>
    </xf>
    <xf numFmtId="0" fontId="56" fillId="3" borderId="46" xfId="0" applyFont="1" applyFill="1" applyBorder="1" applyAlignment="1">
      <alignment horizontal="left" vertical="top" wrapText="1"/>
    </xf>
    <xf numFmtId="0" fontId="56" fillId="3" borderId="40" xfId="0" applyFont="1" applyFill="1" applyBorder="1" applyAlignment="1">
      <alignment horizontal="left" vertical="top" wrapText="1"/>
    </xf>
    <xf numFmtId="0" fontId="56" fillId="3" borderId="15" xfId="0" applyFont="1" applyFill="1" applyBorder="1" applyAlignment="1">
      <alignment horizontal="left" vertical="top" wrapText="1"/>
    </xf>
    <xf numFmtId="0" fontId="22" fillId="3" borderId="79" xfId="0" applyFont="1" applyFill="1" applyBorder="1" applyAlignment="1" applyProtection="1">
      <alignment horizontal="center" vertical="top"/>
    </xf>
    <xf numFmtId="1" fontId="22" fillId="23" borderId="19" xfId="0" applyNumberFormat="1" applyFont="1" applyFill="1" applyBorder="1" applyAlignment="1" applyProtection="1">
      <alignment horizontal="center" vertical="center" wrapText="1"/>
    </xf>
    <xf numFmtId="1" fontId="22" fillId="23" borderId="38" xfId="0" applyNumberFormat="1" applyFont="1" applyFill="1" applyBorder="1" applyAlignment="1" applyProtection="1">
      <alignment horizontal="center" vertical="center" wrapText="1"/>
    </xf>
    <xf numFmtId="0" fontId="22" fillId="23" borderId="79" xfId="0" applyFont="1" applyFill="1" applyBorder="1" applyAlignment="1" applyProtection="1">
      <alignment horizontal="center" vertical="top"/>
    </xf>
    <xf numFmtId="164" fontId="18" fillId="3" borderId="20" xfId="0" applyNumberFormat="1" applyFont="1" applyFill="1" applyBorder="1" applyAlignment="1" applyProtection="1">
      <alignment horizontal="left" vertical="top" wrapText="1"/>
    </xf>
    <xf numFmtId="0" fontId="18" fillId="3" borderId="5" xfId="0" applyFont="1" applyFill="1" applyBorder="1" applyAlignment="1">
      <alignment horizontal="left" vertical="top"/>
    </xf>
    <xf numFmtId="0" fontId="18" fillId="3" borderId="45" xfId="0" applyFont="1" applyFill="1" applyBorder="1" applyAlignment="1">
      <alignment horizontal="left" vertical="top"/>
    </xf>
    <xf numFmtId="0" fontId="18" fillId="3" borderId="51" xfId="0" applyFont="1" applyFill="1" applyBorder="1" applyAlignment="1">
      <alignment horizontal="left" vertical="top"/>
    </xf>
    <xf numFmtId="0" fontId="18" fillId="3" borderId="0" xfId="0" applyFont="1" applyFill="1" applyAlignment="1">
      <alignment horizontal="left" vertical="top"/>
    </xf>
    <xf numFmtId="0" fontId="18" fillId="3" borderId="9" xfId="0" applyFont="1" applyFill="1" applyBorder="1" applyAlignment="1">
      <alignment horizontal="left" vertical="top"/>
    </xf>
    <xf numFmtId="0" fontId="18" fillId="3" borderId="31" xfId="0" applyFont="1" applyFill="1" applyBorder="1" applyAlignment="1">
      <alignment horizontal="left" vertical="top"/>
    </xf>
    <xf numFmtId="0" fontId="18" fillId="3" borderId="11" xfId="0" applyFont="1" applyFill="1" applyBorder="1" applyAlignment="1">
      <alignment horizontal="left" vertical="top"/>
    </xf>
    <xf numFmtId="0" fontId="18" fillId="3" borderId="10" xfId="0" applyFont="1" applyFill="1" applyBorder="1" applyAlignment="1">
      <alignment horizontal="left" vertical="top"/>
    </xf>
    <xf numFmtId="164" fontId="24" fillId="3" borderId="20" xfId="0" applyNumberFormat="1" applyFont="1" applyFill="1" applyBorder="1" applyAlignment="1" applyProtection="1">
      <alignment horizontal="left" vertical="top" wrapText="1"/>
    </xf>
    <xf numFmtId="0" fontId="6" fillId="3" borderId="5" xfId="0" applyFont="1" applyFill="1" applyBorder="1" applyAlignment="1">
      <alignment horizontal="left" vertical="top"/>
    </xf>
    <xf numFmtId="0" fontId="6" fillId="3" borderId="45" xfId="0" applyFont="1" applyFill="1" applyBorder="1" applyAlignment="1">
      <alignment horizontal="left" vertical="top"/>
    </xf>
    <xf numFmtId="0" fontId="6" fillId="3" borderId="51" xfId="0" applyFont="1" applyFill="1" applyBorder="1" applyAlignment="1">
      <alignment horizontal="left" vertical="top"/>
    </xf>
    <xf numFmtId="0" fontId="6" fillId="3" borderId="0" xfId="0" applyFont="1" applyFill="1" applyAlignment="1">
      <alignment horizontal="left" vertical="top"/>
    </xf>
    <xf numFmtId="0" fontId="6" fillId="3" borderId="9" xfId="0" applyFont="1" applyFill="1" applyBorder="1" applyAlignment="1">
      <alignment horizontal="left" vertical="top"/>
    </xf>
    <xf numFmtId="0" fontId="6" fillId="3" borderId="31" xfId="0" applyFont="1" applyFill="1" applyBorder="1" applyAlignment="1">
      <alignment horizontal="left" vertical="top"/>
    </xf>
    <xf numFmtId="0" fontId="6" fillId="3" borderId="11" xfId="0" applyFont="1" applyFill="1" applyBorder="1" applyAlignment="1">
      <alignment horizontal="left" vertical="top"/>
    </xf>
    <xf numFmtId="0" fontId="6" fillId="3" borderId="10" xfId="0" applyFont="1" applyFill="1" applyBorder="1" applyAlignment="1">
      <alignment horizontal="left" vertical="top"/>
    </xf>
    <xf numFmtId="0" fontId="1" fillId="3" borderId="98" xfId="0" applyFont="1" applyFill="1" applyBorder="1" applyAlignment="1">
      <alignment horizontal="center" vertical="center" wrapText="1"/>
    </xf>
    <xf numFmtId="0" fontId="1" fillId="3" borderId="99" xfId="0" applyFont="1" applyFill="1" applyBorder="1" applyAlignment="1">
      <alignment horizontal="center" vertical="center" wrapText="1"/>
    </xf>
    <xf numFmtId="0" fontId="1" fillId="3" borderId="100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9" fontId="22" fillId="23" borderId="79" xfId="1" applyFont="1" applyFill="1" applyBorder="1" applyAlignment="1" applyProtection="1">
      <alignment horizontal="center" vertical="top"/>
    </xf>
    <xf numFmtId="0" fontId="19" fillId="3" borderId="86" xfId="0" applyNumberFormat="1" applyFont="1" applyFill="1" applyBorder="1" applyAlignment="1" applyProtection="1">
      <alignment horizontal="center" vertical="center" wrapText="1"/>
    </xf>
    <xf numFmtId="0" fontId="19" fillId="3" borderId="30" xfId="0" applyNumberFormat="1" applyFont="1" applyFill="1" applyBorder="1" applyAlignment="1" applyProtection="1">
      <alignment horizontal="center" vertical="center" wrapText="1"/>
    </xf>
    <xf numFmtId="0" fontId="19" fillId="23" borderId="86" xfId="0" applyNumberFormat="1" applyFont="1" applyFill="1" applyBorder="1" applyAlignment="1" applyProtection="1">
      <alignment horizontal="center" vertical="center" wrapText="1"/>
    </xf>
    <xf numFmtId="0" fontId="19" fillId="23" borderId="30" xfId="0" applyNumberFormat="1" applyFont="1" applyFill="1" applyBorder="1" applyAlignment="1" applyProtection="1">
      <alignment horizontal="center" vertical="center" wrapText="1"/>
    </xf>
    <xf numFmtId="164" fontId="18" fillId="23" borderId="20" xfId="0" applyNumberFormat="1" applyFont="1" applyFill="1" applyBorder="1" applyAlignment="1" applyProtection="1">
      <alignment horizontal="left" vertical="top" wrapText="1"/>
    </xf>
    <xf numFmtId="0" fontId="29" fillId="23" borderId="5" xfId="0" applyFont="1" applyFill="1" applyBorder="1" applyAlignment="1">
      <alignment horizontal="left" vertical="top"/>
    </xf>
    <xf numFmtId="0" fontId="29" fillId="23" borderId="45" xfId="0" applyFont="1" applyFill="1" applyBorder="1" applyAlignment="1">
      <alignment horizontal="left" vertical="top"/>
    </xf>
    <xf numFmtId="0" fontId="29" fillId="23" borderId="51" xfId="0" applyFont="1" applyFill="1" applyBorder="1" applyAlignment="1">
      <alignment horizontal="left" vertical="top"/>
    </xf>
    <xf numFmtId="0" fontId="29" fillId="23" borderId="0" xfId="0" applyFont="1" applyFill="1" applyAlignment="1">
      <alignment horizontal="left" vertical="top"/>
    </xf>
    <xf numFmtId="0" fontId="29" fillId="23" borderId="9" xfId="0" applyFont="1" applyFill="1" applyBorder="1" applyAlignment="1">
      <alignment horizontal="left" vertical="top"/>
    </xf>
    <xf numFmtId="0" fontId="29" fillId="23" borderId="31" xfId="0" applyFont="1" applyFill="1" applyBorder="1" applyAlignment="1">
      <alignment horizontal="left" vertical="top"/>
    </xf>
    <xf numFmtId="0" fontId="29" fillId="23" borderId="11" xfId="0" applyFont="1" applyFill="1" applyBorder="1" applyAlignment="1">
      <alignment horizontal="left" vertical="top"/>
    </xf>
    <xf numFmtId="0" fontId="29" fillId="23" borderId="10" xfId="0" applyFont="1" applyFill="1" applyBorder="1" applyAlignment="1">
      <alignment horizontal="left" vertical="top"/>
    </xf>
    <xf numFmtId="164" fontId="22" fillId="23" borderId="20" xfId="0" applyNumberFormat="1" applyFont="1" applyFill="1" applyBorder="1" applyAlignment="1" applyProtection="1">
      <alignment horizontal="left" vertical="top" wrapText="1"/>
    </xf>
    <xf numFmtId="0" fontId="26" fillId="23" borderId="5" xfId="0" applyFont="1" applyFill="1" applyBorder="1" applyAlignment="1">
      <alignment horizontal="left" vertical="top"/>
    </xf>
    <xf numFmtId="0" fontId="26" fillId="23" borderId="45" xfId="0" applyFont="1" applyFill="1" applyBorder="1" applyAlignment="1">
      <alignment horizontal="left" vertical="top"/>
    </xf>
    <xf numFmtId="0" fontId="26" fillId="23" borderId="51" xfId="0" applyFont="1" applyFill="1" applyBorder="1" applyAlignment="1">
      <alignment horizontal="left" vertical="top"/>
    </xf>
    <xf numFmtId="0" fontId="26" fillId="23" borderId="0" xfId="0" applyFont="1" applyFill="1" applyAlignment="1">
      <alignment horizontal="left" vertical="top"/>
    </xf>
    <xf numFmtId="0" fontId="26" fillId="23" borderId="9" xfId="0" applyFont="1" applyFill="1" applyBorder="1" applyAlignment="1">
      <alignment horizontal="left" vertical="top"/>
    </xf>
    <xf numFmtId="0" fontId="26" fillId="23" borderId="31" xfId="0" applyFont="1" applyFill="1" applyBorder="1" applyAlignment="1">
      <alignment horizontal="left" vertical="top"/>
    </xf>
    <xf numFmtId="0" fontId="26" fillId="23" borderId="11" xfId="0" applyFont="1" applyFill="1" applyBorder="1" applyAlignment="1">
      <alignment horizontal="left" vertical="top"/>
    </xf>
    <xf numFmtId="0" fontId="26" fillId="23" borderId="10" xfId="0" applyFont="1" applyFill="1" applyBorder="1" applyAlignment="1">
      <alignment horizontal="left" vertical="top"/>
    </xf>
    <xf numFmtId="164" fontId="24" fillId="23" borderId="20" xfId="0" applyNumberFormat="1" applyFont="1" applyFill="1" applyBorder="1" applyAlignment="1" applyProtection="1">
      <alignment horizontal="left" vertical="top" wrapText="1"/>
    </xf>
    <xf numFmtId="0" fontId="6" fillId="23" borderId="5" xfId="0" applyFont="1" applyFill="1" applyBorder="1" applyAlignment="1">
      <alignment horizontal="left" vertical="top"/>
    </xf>
    <xf numFmtId="0" fontId="6" fillId="23" borderId="45" xfId="0" applyFont="1" applyFill="1" applyBorder="1" applyAlignment="1">
      <alignment horizontal="left" vertical="top"/>
    </xf>
    <xf numFmtId="0" fontId="6" fillId="23" borderId="51" xfId="0" applyFont="1" applyFill="1" applyBorder="1" applyAlignment="1">
      <alignment horizontal="left" vertical="top"/>
    </xf>
    <xf numFmtId="0" fontId="6" fillId="23" borderId="0" xfId="0" applyFont="1" applyFill="1" applyAlignment="1">
      <alignment horizontal="left" vertical="top"/>
    </xf>
    <xf numFmtId="0" fontId="6" fillId="23" borderId="9" xfId="0" applyFont="1" applyFill="1" applyBorder="1" applyAlignment="1">
      <alignment horizontal="left" vertical="top"/>
    </xf>
    <xf numFmtId="0" fontId="6" fillId="23" borderId="31" xfId="0" applyFont="1" applyFill="1" applyBorder="1" applyAlignment="1">
      <alignment horizontal="left" vertical="top"/>
    </xf>
    <xf numFmtId="0" fontId="6" fillId="23" borderId="11" xfId="0" applyFont="1" applyFill="1" applyBorder="1" applyAlignment="1">
      <alignment horizontal="left" vertical="top"/>
    </xf>
    <xf numFmtId="0" fontId="6" fillId="23" borderId="10" xfId="0" applyFont="1" applyFill="1" applyBorder="1" applyAlignment="1">
      <alignment horizontal="left" vertical="top"/>
    </xf>
    <xf numFmtId="164" fontId="18" fillId="3" borderId="18" xfId="0" applyNumberFormat="1" applyFont="1" applyFill="1" applyBorder="1" applyAlignment="1" applyProtection="1">
      <alignment horizontal="center" vertical="center"/>
    </xf>
    <xf numFmtId="0" fontId="16" fillId="3" borderId="25" xfId="0" applyFont="1" applyFill="1" applyBorder="1" applyAlignment="1">
      <alignment horizontal="center" vertical="center" wrapText="1"/>
    </xf>
    <xf numFmtId="164" fontId="18" fillId="3" borderId="17" xfId="0" applyNumberFormat="1" applyFont="1" applyFill="1" applyBorder="1" applyAlignment="1" applyProtection="1">
      <alignment horizontal="center" vertical="center"/>
    </xf>
    <xf numFmtId="0" fontId="16" fillId="3" borderId="49" xfId="0" applyFont="1" applyFill="1" applyBorder="1" applyAlignment="1">
      <alignment horizontal="center" vertical="center" wrapText="1"/>
    </xf>
    <xf numFmtId="0" fontId="22" fillId="3" borderId="86" xfId="0" applyNumberFormat="1" applyFont="1" applyFill="1" applyBorder="1" applyAlignment="1" applyProtection="1">
      <alignment horizontal="center" vertical="center" wrapText="1"/>
    </xf>
    <xf numFmtId="1" fontId="22" fillId="3" borderId="19" xfId="0" applyNumberFormat="1" applyFont="1" applyFill="1" applyBorder="1" applyAlignment="1" applyProtection="1">
      <alignment horizontal="center" vertical="center" wrapText="1"/>
    </xf>
    <xf numFmtId="0" fontId="22" fillId="3" borderId="30" xfId="0" applyNumberFormat="1" applyFont="1" applyFill="1" applyBorder="1" applyAlignment="1" applyProtection="1">
      <alignment horizontal="center" vertical="center" wrapText="1"/>
    </xf>
    <xf numFmtId="1" fontId="22" fillId="3" borderId="38" xfId="0" applyNumberFormat="1" applyFont="1" applyFill="1" applyBorder="1" applyAlignment="1" applyProtection="1">
      <alignment horizontal="center" vertical="center" wrapText="1"/>
    </xf>
    <xf numFmtId="1" fontId="22" fillId="23" borderId="77" xfId="0" applyNumberFormat="1" applyFont="1" applyFill="1" applyBorder="1" applyAlignment="1" applyProtection="1">
      <alignment horizontal="center" vertical="center" wrapText="1"/>
    </xf>
    <xf numFmtId="1" fontId="22" fillId="23" borderId="78" xfId="0" applyNumberFormat="1" applyFont="1" applyFill="1" applyBorder="1" applyAlignment="1" applyProtection="1">
      <alignment horizontal="center" vertical="center" wrapText="1"/>
    </xf>
    <xf numFmtId="1" fontId="22" fillId="3" borderId="77" xfId="0" applyNumberFormat="1" applyFont="1" applyFill="1" applyBorder="1" applyAlignment="1" applyProtection="1">
      <alignment horizontal="center" vertical="center" wrapText="1"/>
    </xf>
    <xf numFmtId="1" fontId="22" fillId="3" borderId="78" xfId="0" applyNumberFormat="1" applyFont="1" applyFill="1" applyBorder="1" applyAlignment="1" applyProtection="1">
      <alignment horizontal="center" vertical="center" wrapText="1"/>
    </xf>
    <xf numFmtId="1" fontId="41" fillId="23" borderId="19" xfId="0" applyNumberFormat="1" applyFont="1" applyFill="1" applyBorder="1" applyAlignment="1" applyProtection="1">
      <alignment horizontal="center" vertical="center" wrapText="1"/>
    </xf>
    <xf numFmtId="1" fontId="41" fillId="23" borderId="38" xfId="0" applyNumberFormat="1" applyFont="1" applyFill="1" applyBorder="1" applyAlignment="1" applyProtection="1">
      <alignment horizontal="center" vertical="center" wrapText="1"/>
    </xf>
    <xf numFmtId="0" fontId="24" fillId="23" borderId="86" xfId="0" applyNumberFormat="1" applyFont="1" applyFill="1" applyBorder="1" applyAlignment="1" applyProtection="1">
      <alignment horizontal="center" vertical="center" wrapText="1"/>
    </xf>
    <xf numFmtId="0" fontId="24" fillId="23" borderId="30" xfId="0" applyNumberFormat="1" applyFont="1" applyFill="1" applyBorder="1" applyAlignment="1" applyProtection="1">
      <alignment horizontal="center" vertical="center" wrapText="1"/>
    </xf>
    <xf numFmtId="0" fontId="29" fillId="3" borderId="98" xfId="0" applyFont="1" applyFill="1" applyBorder="1" applyAlignment="1">
      <alignment horizontal="center" vertical="center" wrapText="1"/>
    </xf>
    <xf numFmtId="0" fontId="29" fillId="3" borderId="99" xfId="0" applyFont="1" applyFill="1" applyBorder="1" applyAlignment="1">
      <alignment horizontal="center" vertical="center" wrapText="1"/>
    </xf>
    <xf numFmtId="0" fontId="29" fillId="3" borderId="100" xfId="0" applyFont="1" applyFill="1" applyBorder="1" applyAlignment="1">
      <alignment horizontal="center" vertical="center" wrapText="1"/>
    </xf>
    <xf numFmtId="0" fontId="29" fillId="3" borderId="14" xfId="0" applyFont="1" applyFill="1" applyBorder="1" applyAlignment="1">
      <alignment horizontal="center" vertical="center" wrapText="1"/>
    </xf>
    <xf numFmtId="0" fontId="29" fillId="3" borderId="0" xfId="0" applyFont="1" applyFill="1" applyAlignment="1">
      <alignment horizontal="center" vertical="center" wrapText="1"/>
    </xf>
    <xf numFmtId="0" fontId="29" fillId="3" borderId="9" xfId="0" applyFont="1" applyFill="1" applyBorder="1" applyAlignment="1">
      <alignment horizontal="center" vertical="center" wrapText="1"/>
    </xf>
    <xf numFmtId="0" fontId="29" fillId="3" borderId="48" xfId="0" applyFont="1" applyFill="1" applyBorder="1" applyAlignment="1">
      <alignment horizontal="center" vertical="center" wrapText="1"/>
    </xf>
    <xf numFmtId="0" fontId="29" fillId="3" borderId="11" xfId="0" applyFont="1" applyFill="1" applyBorder="1" applyAlignment="1">
      <alignment horizontal="center" vertical="center" wrapText="1"/>
    </xf>
    <xf numFmtId="0" fontId="29" fillId="3" borderId="10" xfId="0" applyFont="1" applyFill="1" applyBorder="1" applyAlignment="1">
      <alignment horizontal="center" vertical="center" wrapText="1"/>
    </xf>
    <xf numFmtId="164" fontId="18" fillId="23" borderId="5" xfId="0" applyNumberFormat="1" applyFont="1" applyFill="1" applyBorder="1" applyAlignment="1" applyProtection="1">
      <alignment horizontal="left" vertical="top" wrapText="1"/>
    </xf>
    <xf numFmtId="164" fontId="18" fillId="23" borderId="45" xfId="0" applyNumberFormat="1" applyFont="1" applyFill="1" applyBorder="1" applyAlignment="1" applyProtection="1">
      <alignment horizontal="left" vertical="top" wrapText="1"/>
    </xf>
    <xf numFmtId="164" fontId="18" fillId="23" borderId="51" xfId="0" applyNumberFormat="1" applyFont="1" applyFill="1" applyBorder="1" applyAlignment="1" applyProtection="1">
      <alignment horizontal="left" vertical="top" wrapText="1"/>
    </xf>
    <xf numFmtId="164" fontId="18" fillId="23" borderId="0" xfId="0" applyNumberFormat="1" applyFont="1" applyFill="1" applyBorder="1" applyAlignment="1" applyProtection="1">
      <alignment horizontal="left" vertical="top" wrapText="1"/>
    </xf>
    <xf numFmtId="164" fontId="18" fillId="23" borderId="9" xfId="0" applyNumberFormat="1" applyFont="1" applyFill="1" applyBorder="1" applyAlignment="1" applyProtection="1">
      <alignment horizontal="left" vertical="top" wrapText="1"/>
    </xf>
    <xf numFmtId="164" fontId="18" fillId="23" borderId="31" xfId="0" applyNumberFormat="1" applyFont="1" applyFill="1" applyBorder="1" applyAlignment="1" applyProtection="1">
      <alignment horizontal="left" vertical="top" wrapText="1"/>
    </xf>
    <xf numFmtId="164" fontId="18" fillId="23" borderId="11" xfId="0" applyNumberFormat="1" applyFont="1" applyFill="1" applyBorder="1" applyAlignment="1" applyProtection="1">
      <alignment horizontal="left" vertical="top" wrapText="1"/>
    </xf>
    <xf numFmtId="164" fontId="18" fillId="23" borderId="10" xfId="0" applyNumberFormat="1" applyFont="1" applyFill="1" applyBorder="1" applyAlignment="1" applyProtection="1">
      <alignment horizontal="left" vertical="top" wrapText="1"/>
    </xf>
    <xf numFmtId="0" fontId="7" fillId="3" borderId="86" xfId="0" applyNumberFormat="1" applyFont="1" applyFill="1" applyBorder="1" applyAlignment="1" applyProtection="1">
      <alignment horizontal="center" vertical="center" wrapText="1"/>
    </xf>
    <xf numFmtId="0" fontId="7" fillId="3" borderId="30" xfId="0" applyNumberFormat="1" applyFont="1" applyFill="1" applyBorder="1" applyAlignment="1" applyProtection="1">
      <alignment horizontal="center" vertical="center" wrapText="1"/>
    </xf>
    <xf numFmtId="14" fontId="6" fillId="0" borderId="101" xfId="0" applyNumberFormat="1" applyFont="1" applyBorder="1" applyAlignment="1">
      <alignment horizontal="center" vertical="center" wrapText="1"/>
    </xf>
    <xf numFmtId="0" fontId="2" fillId="0" borderId="102" xfId="0" applyFont="1" applyBorder="1" applyAlignment="1">
      <alignment horizontal="center" vertical="center" wrapText="1"/>
    </xf>
    <xf numFmtId="164" fontId="24" fillId="23" borderId="5" xfId="0" applyNumberFormat="1" applyFont="1" applyFill="1" applyBorder="1" applyAlignment="1" applyProtection="1">
      <alignment horizontal="left" vertical="top" wrapText="1"/>
    </xf>
    <xf numFmtId="164" fontId="24" fillId="23" borderId="45" xfId="0" applyNumberFormat="1" applyFont="1" applyFill="1" applyBorder="1" applyAlignment="1" applyProtection="1">
      <alignment horizontal="left" vertical="top" wrapText="1"/>
    </xf>
    <xf numFmtId="164" fontId="24" fillId="23" borderId="51" xfId="0" applyNumberFormat="1" applyFont="1" applyFill="1" applyBorder="1" applyAlignment="1" applyProtection="1">
      <alignment horizontal="left" vertical="top" wrapText="1"/>
    </xf>
    <xf numFmtId="164" fontId="24" fillId="23" borderId="0" xfId="0" applyNumberFormat="1" applyFont="1" applyFill="1" applyBorder="1" applyAlignment="1" applyProtection="1">
      <alignment horizontal="left" vertical="top" wrapText="1"/>
    </xf>
    <xf numFmtId="164" fontId="24" fillId="23" borderId="9" xfId="0" applyNumberFormat="1" applyFont="1" applyFill="1" applyBorder="1" applyAlignment="1" applyProtection="1">
      <alignment horizontal="left" vertical="top" wrapText="1"/>
    </xf>
    <xf numFmtId="164" fontId="24" fillId="23" borderId="31" xfId="0" applyNumberFormat="1" applyFont="1" applyFill="1" applyBorder="1" applyAlignment="1" applyProtection="1">
      <alignment horizontal="left" vertical="top" wrapText="1"/>
    </xf>
    <xf numFmtId="164" fontId="24" fillId="23" borderId="11" xfId="0" applyNumberFormat="1" applyFont="1" applyFill="1" applyBorder="1" applyAlignment="1" applyProtection="1">
      <alignment horizontal="left" vertical="top" wrapText="1"/>
    </xf>
    <xf numFmtId="164" fontId="24" fillId="23" borderId="10" xfId="0" applyNumberFormat="1" applyFont="1" applyFill="1" applyBorder="1" applyAlignment="1" applyProtection="1">
      <alignment horizontal="left" vertical="top" wrapText="1"/>
    </xf>
    <xf numFmtId="0" fontId="22" fillId="3" borderId="36" xfId="0" applyFont="1" applyFill="1" applyBorder="1" applyAlignment="1" applyProtection="1">
      <alignment horizontal="center" vertical="center"/>
    </xf>
    <xf numFmtId="164" fontId="22" fillId="3" borderId="36" xfId="0" applyNumberFormat="1" applyFont="1" applyFill="1" applyBorder="1" applyAlignment="1" applyProtection="1">
      <alignment horizontal="center" vertical="center"/>
    </xf>
    <xf numFmtId="164" fontId="13" fillId="3" borderId="37" xfId="0" applyNumberFormat="1" applyFont="1" applyFill="1" applyBorder="1" applyAlignment="1" applyProtection="1">
      <alignment horizontal="left" vertical="top"/>
      <protection locked="0"/>
    </xf>
    <xf numFmtId="164" fontId="31" fillId="3" borderId="18" xfId="0" applyNumberFormat="1" applyFont="1" applyFill="1" applyBorder="1" applyAlignment="1" applyProtection="1">
      <alignment horizontal="center" vertical="center"/>
    </xf>
    <xf numFmtId="164" fontId="13" fillId="3" borderId="27" xfId="0" applyNumberFormat="1" applyFont="1" applyFill="1" applyBorder="1" applyAlignment="1" applyProtection="1">
      <alignment horizontal="left" vertical="top"/>
      <protection locked="0"/>
    </xf>
    <xf numFmtId="164" fontId="31" fillId="3" borderId="17" xfId="0" applyNumberFormat="1" applyFont="1" applyFill="1" applyBorder="1" applyAlignment="1" applyProtection="1">
      <alignment horizontal="center" vertical="center"/>
    </xf>
    <xf numFmtId="164" fontId="22" fillId="3" borderId="37" xfId="0" applyNumberFormat="1" applyFont="1" applyFill="1" applyBorder="1" applyAlignment="1" applyProtection="1">
      <alignment horizontal="left" vertical="top"/>
      <protection locked="0"/>
    </xf>
    <xf numFmtId="164" fontId="22" fillId="3" borderId="27" xfId="0" applyNumberFormat="1" applyFont="1" applyFill="1" applyBorder="1" applyAlignment="1" applyProtection="1">
      <alignment horizontal="left" vertical="top"/>
      <protection locked="0"/>
    </xf>
    <xf numFmtId="0" fontId="22" fillId="25" borderId="41" xfId="0" applyFont="1" applyFill="1" applyBorder="1" applyAlignment="1" applyProtection="1">
      <alignment horizontal="center" vertical="center" wrapText="1"/>
      <protection locked="0"/>
    </xf>
    <xf numFmtId="0" fontId="26" fillId="25" borderId="26" xfId="0" applyFont="1" applyFill="1" applyBorder="1" applyAlignment="1" applyProtection="1">
      <alignment horizontal="center" vertical="center" wrapText="1"/>
      <protection locked="0"/>
    </xf>
    <xf numFmtId="0" fontId="22" fillId="25" borderId="43" xfId="0" applyFont="1" applyFill="1" applyBorder="1" applyAlignment="1">
      <alignment horizontal="center" vertical="center" wrapText="1"/>
    </xf>
    <xf numFmtId="0" fontId="18" fillId="25" borderId="36" xfId="0" applyFont="1" applyFill="1" applyBorder="1" applyAlignment="1">
      <alignment horizontal="center" vertical="center" wrapText="1"/>
    </xf>
    <xf numFmtId="49" fontId="18" fillId="26" borderId="36" xfId="0" applyNumberFormat="1" applyFont="1" applyFill="1" applyBorder="1" applyAlignment="1" applyProtection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66FF33"/>
      <color rgb="FFFFFFCC"/>
      <color rgb="FF0000CC"/>
      <color rgb="FFFFCCFF"/>
      <color rgb="FFFFFF66"/>
      <color rgb="FFFFCC66"/>
      <color rgb="FFFFCC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7620</xdr:colOff>
      <xdr:row>0</xdr:row>
      <xdr:rowOff>7620</xdr:rowOff>
    </xdr:to>
    <xdr:pic>
      <xdr:nvPicPr>
        <xdr:cNvPr id="11" name="Picture 10" descr="https://secure.adnxs.com/seg?add=1986008&amp;t=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</xdr:colOff>
      <xdr:row>0</xdr:row>
      <xdr:rowOff>7620</xdr:rowOff>
    </xdr:to>
    <xdr:pic>
      <xdr:nvPicPr>
        <xdr:cNvPr id="61" name="Picture 60" descr="https://secure.adnxs.com/seg?add=1986008&amp;t=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</xdr:colOff>
      <xdr:row>0</xdr:row>
      <xdr:rowOff>7620</xdr:rowOff>
    </xdr:to>
    <xdr:pic>
      <xdr:nvPicPr>
        <xdr:cNvPr id="4" name="Picture 3" descr="https://secure.adnxs.com/seg?add=1986008&amp;t=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24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190500</xdr:colOff>
      <xdr:row>0</xdr:row>
      <xdr:rowOff>190500</xdr:rowOff>
    </xdr:to>
    <xdr:pic>
      <xdr:nvPicPr>
        <xdr:cNvPr id="42" name="Picture 41" descr="http://www.usharbormaster.com/secure/images/floa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3780" y="36576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190500</xdr:colOff>
      <xdr:row>0</xdr:row>
      <xdr:rowOff>190500</xdr:rowOff>
    </xdr:to>
    <xdr:pic>
      <xdr:nvPicPr>
        <xdr:cNvPr id="43" name="Picture 42" descr="http://www.usharbormaster.com/secure/images/floa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3780" y="91440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190500</xdr:colOff>
      <xdr:row>0</xdr:row>
      <xdr:rowOff>190500</xdr:rowOff>
    </xdr:to>
    <xdr:pic>
      <xdr:nvPicPr>
        <xdr:cNvPr id="44" name="Picture 43" descr="http://www.usharbormaster.com/secure/images/floa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3780" y="164592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190500</xdr:colOff>
      <xdr:row>0</xdr:row>
      <xdr:rowOff>190500</xdr:rowOff>
    </xdr:to>
    <xdr:pic>
      <xdr:nvPicPr>
        <xdr:cNvPr id="45" name="Picture 44" descr="http://www.usharbormaster.com/secure/images/floa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3780" y="237744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190500</xdr:colOff>
      <xdr:row>0</xdr:row>
      <xdr:rowOff>190500</xdr:rowOff>
    </xdr:to>
    <xdr:pic>
      <xdr:nvPicPr>
        <xdr:cNvPr id="46" name="Picture 45" descr="http://www.usharbormaster.com/secure/images/floa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3780" y="292608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190500</xdr:colOff>
      <xdr:row>0</xdr:row>
      <xdr:rowOff>190500</xdr:rowOff>
    </xdr:to>
    <xdr:pic>
      <xdr:nvPicPr>
        <xdr:cNvPr id="47" name="Picture 46" descr="http://www.usharbormaster.com/secure/images/floa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3780" y="347472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190500</xdr:colOff>
      <xdr:row>0</xdr:row>
      <xdr:rowOff>190500</xdr:rowOff>
    </xdr:to>
    <xdr:pic>
      <xdr:nvPicPr>
        <xdr:cNvPr id="48" name="Picture 47" descr="http://www.usharbormaster.com/secure/images/floa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3780" y="402336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190500</xdr:colOff>
      <xdr:row>0</xdr:row>
      <xdr:rowOff>190500</xdr:rowOff>
    </xdr:to>
    <xdr:pic>
      <xdr:nvPicPr>
        <xdr:cNvPr id="49" name="Picture 48" descr="http://www.usharbormaster.com/secure/images/floa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3780" y="457200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190500</xdr:colOff>
      <xdr:row>0</xdr:row>
      <xdr:rowOff>190500</xdr:rowOff>
    </xdr:to>
    <xdr:pic>
      <xdr:nvPicPr>
        <xdr:cNvPr id="50" name="Picture 49" descr="http://www.usharbormaster.com/secure/images/floa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3780" y="512064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190500</xdr:colOff>
      <xdr:row>0</xdr:row>
      <xdr:rowOff>190500</xdr:rowOff>
    </xdr:to>
    <xdr:pic>
      <xdr:nvPicPr>
        <xdr:cNvPr id="51" name="Picture 50" descr="http://www.usharbormaster.com/secure/images/floa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3780" y="585216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190500</xdr:colOff>
      <xdr:row>0</xdr:row>
      <xdr:rowOff>190500</xdr:rowOff>
    </xdr:to>
    <xdr:pic>
      <xdr:nvPicPr>
        <xdr:cNvPr id="52" name="Picture 51" descr="http://www.usharbormaster.com/secure/images/floa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3780" y="658368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190500</xdr:colOff>
      <xdr:row>0</xdr:row>
      <xdr:rowOff>190500</xdr:rowOff>
    </xdr:to>
    <xdr:pic>
      <xdr:nvPicPr>
        <xdr:cNvPr id="53" name="Picture 52" descr="http://www.usharbormaster.com/secure/images/floa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3780" y="713232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190500</xdr:colOff>
      <xdr:row>0</xdr:row>
      <xdr:rowOff>190500</xdr:rowOff>
    </xdr:to>
    <xdr:pic>
      <xdr:nvPicPr>
        <xdr:cNvPr id="54" name="Picture 53" descr="http://www.usharbormaster.com/secure/images/floa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3780" y="768096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190500</xdr:colOff>
      <xdr:row>0</xdr:row>
      <xdr:rowOff>190500</xdr:rowOff>
    </xdr:to>
    <xdr:pic>
      <xdr:nvPicPr>
        <xdr:cNvPr id="55" name="Picture 54" descr="http://www.usharbormaster.com/secure/images/floa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3780" y="822960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190500</xdr:colOff>
      <xdr:row>0</xdr:row>
      <xdr:rowOff>190500</xdr:rowOff>
    </xdr:to>
    <xdr:pic>
      <xdr:nvPicPr>
        <xdr:cNvPr id="56" name="Picture 55" descr="http://www.usharbormaster.com/secure/images/floa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3780" y="877824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190500</xdr:colOff>
      <xdr:row>0</xdr:row>
      <xdr:rowOff>190500</xdr:rowOff>
    </xdr:to>
    <xdr:pic>
      <xdr:nvPicPr>
        <xdr:cNvPr id="57" name="Picture 56" descr="http://www.usharbormaster.com/secure/images/floa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3780" y="950976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190500</xdr:colOff>
      <xdr:row>0</xdr:row>
      <xdr:rowOff>190500</xdr:rowOff>
    </xdr:to>
    <xdr:pic>
      <xdr:nvPicPr>
        <xdr:cNvPr id="58" name="Picture 57" descr="http://www.usharbormaster.com/secure/images/floa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3780" y="1005840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190500</xdr:colOff>
      <xdr:row>0</xdr:row>
      <xdr:rowOff>190500</xdr:rowOff>
    </xdr:to>
    <xdr:pic>
      <xdr:nvPicPr>
        <xdr:cNvPr id="59" name="Picture 58" descr="http://www.usharbormaster.com/secure/images/floa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3780" y="1115568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190500</xdr:colOff>
      <xdr:row>0</xdr:row>
      <xdr:rowOff>190500</xdr:rowOff>
    </xdr:to>
    <xdr:pic>
      <xdr:nvPicPr>
        <xdr:cNvPr id="60" name="Picture 59" descr="http://www.usharbormaster.com/secure/images/floa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3780" y="1298448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190500</xdr:colOff>
      <xdr:row>0</xdr:row>
      <xdr:rowOff>190500</xdr:rowOff>
    </xdr:to>
    <xdr:pic>
      <xdr:nvPicPr>
        <xdr:cNvPr id="62" name="Picture 61" descr="http://www.usharbormaster.com/secure/images/floa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3780" y="1353312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190500</xdr:colOff>
      <xdr:row>0</xdr:row>
      <xdr:rowOff>190500</xdr:rowOff>
    </xdr:to>
    <xdr:pic>
      <xdr:nvPicPr>
        <xdr:cNvPr id="63" name="Picture 62" descr="http://www.usharbormaster.com/secure/images/floa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3780" y="1408176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190500</xdr:colOff>
      <xdr:row>0</xdr:row>
      <xdr:rowOff>190500</xdr:rowOff>
    </xdr:to>
    <xdr:pic>
      <xdr:nvPicPr>
        <xdr:cNvPr id="64" name="Picture 63" descr="http://www.usharbormaster.com/secure/images/floa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3780" y="1463040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190500</xdr:colOff>
      <xdr:row>0</xdr:row>
      <xdr:rowOff>190500</xdr:rowOff>
    </xdr:to>
    <xdr:pic>
      <xdr:nvPicPr>
        <xdr:cNvPr id="65" name="Picture 64" descr="http://www.usharbormaster.com/secure/images/floa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3780" y="1517904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190500</xdr:colOff>
      <xdr:row>0</xdr:row>
      <xdr:rowOff>190500</xdr:rowOff>
    </xdr:to>
    <xdr:pic>
      <xdr:nvPicPr>
        <xdr:cNvPr id="66" name="Picture 65" descr="http://www.usharbormaster.com/secure/images/floa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3780" y="1572768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190500</xdr:colOff>
      <xdr:row>0</xdr:row>
      <xdr:rowOff>190500</xdr:rowOff>
    </xdr:to>
    <xdr:pic>
      <xdr:nvPicPr>
        <xdr:cNvPr id="67" name="Picture 66" descr="http://www.usharbormaster.com/secure/images/floa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3780" y="1627632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190500</xdr:colOff>
      <xdr:row>0</xdr:row>
      <xdr:rowOff>190500</xdr:rowOff>
    </xdr:to>
    <xdr:pic>
      <xdr:nvPicPr>
        <xdr:cNvPr id="68" name="Picture 67" descr="http://www.usharbormaster.com/secure/images/floa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3780" y="1682496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190500</xdr:colOff>
      <xdr:row>0</xdr:row>
      <xdr:rowOff>190500</xdr:rowOff>
    </xdr:to>
    <xdr:pic>
      <xdr:nvPicPr>
        <xdr:cNvPr id="69" name="Picture 68" descr="http://www.usharbormaster.com/secure/images/floa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3780" y="1737360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190500</xdr:colOff>
      <xdr:row>0</xdr:row>
      <xdr:rowOff>190500</xdr:rowOff>
    </xdr:to>
    <xdr:pic>
      <xdr:nvPicPr>
        <xdr:cNvPr id="70" name="Picture 69" descr="http://www.usharbormaster.com/secure/images/floa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3780" y="1792224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190500</xdr:colOff>
      <xdr:row>0</xdr:row>
      <xdr:rowOff>190500</xdr:rowOff>
    </xdr:to>
    <xdr:pic>
      <xdr:nvPicPr>
        <xdr:cNvPr id="71" name="Picture 70" descr="http://www.usharbormaster.com/secure/images/floa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3780" y="1865376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190500</xdr:colOff>
      <xdr:row>0</xdr:row>
      <xdr:rowOff>190500</xdr:rowOff>
    </xdr:to>
    <xdr:pic>
      <xdr:nvPicPr>
        <xdr:cNvPr id="72" name="Picture 71" descr="http://www.usharbormaster.com/secure/images/floa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3780" y="1920240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190500</xdr:colOff>
      <xdr:row>0</xdr:row>
      <xdr:rowOff>190500</xdr:rowOff>
    </xdr:to>
    <xdr:pic>
      <xdr:nvPicPr>
        <xdr:cNvPr id="73" name="Picture 72" descr="http://www.usharbormaster.com/secure/images/floa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3780" y="1975104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190500</xdr:colOff>
      <xdr:row>0</xdr:row>
      <xdr:rowOff>190500</xdr:rowOff>
    </xdr:to>
    <xdr:pic>
      <xdr:nvPicPr>
        <xdr:cNvPr id="74" name="Picture 73" descr="http://www.usharbormaster.com/secure/images/floa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3780" y="2029968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190500</xdr:colOff>
      <xdr:row>0</xdr:row>
      <xdr:rowOff>190500</xdr:rowOff>
    </xdr:to>
    <xdr:pic>
      <xdr:nvPicPr>
        <xdr:cNvPr id="75" name="Picture 74" descr="http://www.usharbormaster.com/secure/images/floa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3780" y="2084832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190500</xdr:colOff>
      <xdr:row>0</xdr:row>
      <xdr:rowOff>190500</xdr:rowOff>
    </xdr:to>
    <xdr:pic>
      <xdr:nvPicPr>
        <xdr:cNvPr id="76" name="Picture 75" descr="http://www.usharbormaster.com/secure/images/floa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3780" y="2139696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190500</xdr:colOff>
      <xdr:row>0</xdr:row>
      <xdr:rowOff>190500</xdr:rowOff>
    </xdr:to>
    <xdr:pic>
      <xdr:nvPicPr>
        <xdr:cNvPr id="77" name="Picture 76" descr="http://www.usharbormaster.com/secure/images/floa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3780" y="2194560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190500</xdr:colOff>
      <xdr:row>0</xdr:row>
      <xdr:rowOff>190500</xdr:rowOff>
    </xdr:to>
    <xdr:pic>
      <xdr:nvPicPr>
        <xdr:cNvPr id="78" name="Picture 77" descr="http://www.usharbormaster.com/secure/images/floa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3780" y="2249424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0"/>
  <sheetViews>
    <sheetView tabSelected="1" zoomScale="130" zoomScaleNormal="130" workbookViewId="0">
      <pane ySplit="6" topLeftCell="A7" activePane="bottomLeft" state="frozenSplit"/>
      <selection activeCell="Q1" sqref="Q1:W1"/>
      <selection pane="bottomLeft" activeCell="E17" sqref="E17"/>
    </sheetView>
  </sheetViews>
  <sheetFormatPr defaultRowHeight="21" x14ac:dyDescent="0.25"/>
  <cols>
    <col min="1" max="1" width="10.140625" style="116" customWidth="1"/>
    <col min="2" max="2" width="11.28515625" style="117" customWidth="1"/>
    <col min="3" max="3" width="5.28515625" style="118" hidden="1" customWidth="1"/>
    <col min="4" max="4" width="4.85546875" style="61" customWidth="1"/>
    <col min="5" max="5" width="12.5703125" style="54" customWidth="1"/>
    <col min="6" max="6" width="14" style="54" customWidth="1"/>
    <col min="7" max="7" width="7.7109375" style="61" customWidth="1"/>
    <col min="8" max="8" width="8.140625" style="61" customWidth="1"/>
    <col min="9" max="10" width="7.7109375" style="61" customWidth="1"/>
    <col min="11" max="11" width="5.7109375" style="61" customWidth="1"/>
    <col min="12" max="12" width="7" style="54" customWidth="1"/>
    <col min="13" max="13" width="9" style="55" customWidth="1"/>
    <col min="14" max="14" width="6.7109375" style="55" customWidth="1"/>
    <col min="15" max="15" width="7.5703125" style="55" customWidth="1"/>
    <col min="16" max="16" width="14" style="54" customWidth="1"/>
    <col min="17" max="17" width="3.7109375" style="90" customWidth="1"/>
    <col min="18" max="18" width="2.28515625" style="91" customWidth="1"/>
    <col min="19" max="20" width="2.28515625" style="92" customWidth="1"/>
    <col min="21" max="21" width="2.42578125" style="93" customWidth="1"/>
    <col min="22" max="22" width="3.28515625" style="92" customWidth="1"/>
    <col min="23" max="23" width="3.28515625" style="91" customWidth="1"/>
    <col min="24" max="24" width="3.28515625" style="92" customWidth="1"/>
    <col min="25" max="25" width="14.5703125" customWidth="1"/>
  </cols>
  <sheetData>
    <row r="1" spans="1:25" s="3" customFormat="1" ht="10.9" customHeight="1" thickTop="1" x14ac:dyDescent="0.25">
      <c r="A1" s="156" t="s">
        <v>37</v>
      </c>
      <c r="B1" s="158">
        <f>G133</f>
        <v>18</v>
      </c>
      <c r="C1" s="143"/>
      <c r="D1" s="144"/>
      <c r="E1" s="160" t="s">
        <v>38</v>
      </c>
      <c r="F1" s="162">
        <f>M133</f>
        <v>17</v>
      </c>
      <c r="G1" s="164" t="s">
        <v>188</v>
      </c>
      <c r="H1" s="162">
        <f>K133</f>
        <v>0</v>
      </c>
      <c r="I1" s="166" t="s">
        <v>4</v>
      </c>
      <c r="J1" s="162">
        <f>I133</f>
        <v>7</v>
      </c>
      <c r="K1" s="168">
        <f>O133</f>
        <v>0</v>
      </c>
      <c r="L1" s="290" t="s">
        <v>198</v>
      </c>
      <c r="M1" s="291"/>
      <c r="N1" s="291"/>
      <c r="O1" s="291"/>
      <c r="P1" s="292"/>
      <c r="Q1" s="293">
        <v>43343</v>
      </c>
      <c r="R1" s="294"/>
      <c r="S1" s="294"/>
      <c r="T1" s="294"/>
      <c r="U1" s="295"/>
      <c r="V1" s="63"/>
      <c r="W1" s="64"/>
      <c r="X1" s="65"/>
      <c r="Y1" s="4"/>
    </row>
    <row r="2" spans="1:25" s="3" customFormat="1" ht="14.45" customHeight="1" thickBot="1" x14ac:dyDescent="0.3">
      <c r="A2" s="157"/>
      <c r="B2" s="159"/>
      <c r="C2" s="145"/>
      <c r="D2" s="146"/>
      <c r="E2" s="161"/>
      <c r="F2" s="163"/>
      <c r="G2" s="165"/>
      <c r="H2" s="163"/>
      <c r="I2" s="167"/>
      <c r="J2" s="163"/>
      <c r="K2" s="169"/>
      <c r="L2" s="171" t="str">
        <f>A6</f>
        <v>D06-DELTA-C -  BUTTERMILK BAY RUN</v>
      </c>
      <c r="M2" s="171"/>
      <c r="N2" s="171"/>
      <c r="O2" s="171"/>
      <c r="P2" s="172"/>
      <c r="Q2" s="170" t="s">
        <v>0</v>
      </c>
      <c r="R2" s="171"/>
      <c r="S2" s="171"/>
      <c r="T2" s="171"/>
      <c r="U2" s="172"/>
      <c r="V2" s="66"/>
      <c r="W2" s="67"/>
      <c r="X2" s="68"/>
      <c r="Y2" s="4"/>
    </row>
    <row r="3" spans="1:25" s="3" customFormat="1" ht="10.15" customHeight="1" thickTop="1" x14ac:dyDescent="0.25">
      <c r="A3" s="188" t="s">
        <v>171</v>
      </c>
      <c r="B3" s="189"/>
      <c r="C3" s="190"/>
      <c r="D3" s="191"/>
      <c r="E3" s="272">
        <f>V133</f>
        <v>1</v>
      </c>
      <c r="F3" s="274">
        <f>E3/F1</f>
        <v>5.8823529411764705E-2</v>
      </c>
      <c r="G3" s="276">
        <f>W133</f>
        <v>0</v>
      </c>
      <c r="H3" s="278">
        <v>0</v>
      </c>
      <c r="I3" s="280">
        <f>X133</f>
        <v>0</v>
      </c>
      <c r="J3" s="282">
        <v>0</v>
      </c>
      <c r="K3" s="284" t="s">
        <v>172</v>
      </c>
      <c r="L3" s="171"/>
      <c r="M3" s="171"/>
      <c r="N3" s="171"/>
      <c r="O3" s="171"/>
      <c r="P3" s="172"/>
      <c r="Q3" s="170" t="s">
        <v>2</v>
      </c>
      <c r="R3" s="171"/>
      <c r="S3" s="171"/>
      <c r="T3" s="171"/>
      <c r="U3" s="172"/>
      <c r="V3" s="66"/>
      <c r="W3" s="67"/>
      <c r="X3" s="68"/>
      <c r="Y3" s="4"/>
    </row>
    <row r="4" spans="1:25" s="3" customFormat="1" ht="14.45" customHeight="1" thickBot="1" x14ac:dyDescent="0.3">
      <c r="A4" s="192"/>
      <c r="B4" s="193"/>
      <c r="C4" s="194"/>
      <c r="D4" s="195"/>
      <c r="E4" s="273"/>
      <c r="F4" s="275"/>
      <c r="G4" s="277"/>
      <c r="H4" s="279"/>
      <c r="I4" s="281"/>
      <c r="J4" s="283"/>
      <c r="K4" s="285"/>
      <c r="L4" s="171" t="s">
        <v>0</v>
      </c>
      <c r="M4" s="268"/>
      <c r="N4" s="268"/>
      <c r="O4" s="268"/>
      <c r="P4" s="269"/>
      <c r="Q4" s="173" t="s">
        <v>170</v>
      </c>
      <c r="R4" s="174"/>
      <c r="S4" s="174"/>
      <c r="T4" s="174"/>
      <c r="U4" s="175"/>
      <c r="V4" s="69"/>
      <c r="W4" s="70"/>
      <c r="X4" s="71"/>
      <c r="Y4" s="4"/>
    </row>
    <row r="5" spans="1:25" s="3" customFormat="1" ht="27.6" hidden="1" customHeight="1" thickBot="1" x14ac:dyDescent="0.3">
      <c r="A5" s="249" t="s">
        <v>0</v>
      </c>
      <c r="B5" s="250"/>
      <c r="C5" s="250"/>
      <c r="D5" s="250"/>
      <c r="E5" s="250"/>
      <c r="F5" s="176" t="s">
        <v>0</v>
      </c>
      <c r="G5" s="177"/>
      <c r="H5" s="94" t="s">
        <v>0</v>
      </c>
      <c r="I5" s="95" t="s">
        <v>25</v>
      </c>
      <c r="J5" s="182" t="s">
        <v>0</v>
      </c>
      <c r="K5" s="183"/>
      <c r="L5" s="184"/>
      <c r="M5" s="39" t="s">
        <v>0</v>
      </c>
      <c r="N5" s="40"/>
      <c r="O5" s="40"/>
      <c r="P5" s="41"/>
      <c r="Q5" s="237" t="s">
        <v>3</v>
      </c>
      <c r="R5" s="178" t="s">
        <v>39</v>
      </c>
      <c r="S5" s="241" t="s">
        <v>4</v>
      </c>
      <c r="T5" s="239" t="s">
        <v>5</v>
      </c>
      <c r="U5" s="180" t="s">
        <v>6</v>
      </c>
      <c r="V5" s="150" t="s">
        <v>166</v>
      </c>
      <c r="W5" s="152" t="s">
        <v>167</v>
      </c>
      <c r="X5" s="154" t="s">
        <v>168</v>
      </c>
      <c r="Y5" s="4"/>
    </row>
    <row r="6" spans="1:25" s="3" customFormat="1" ht="44.45" customHeight="1" thickTop="1" thickBot="1" x14ac:dyDescent="0.3">
      <c r="A6" s="296" t="s">
        <v>197</v>
      </c>
      <c r="B6" s="297"/>
      <c r="C6" s="297"/>
      <c r="D6" s="297"/>
      <c r="E6" s="297"/>
      <c r="F6" s="298"/>
      <c r="G6" s="96" t="s">
        <v>20</v>
      </c>
      <c r="H6" s="97">
        <v>0</v>
      </c>
      <c r="I6" s="98" t="s">
        <v>1</v>
      </c>
      <c r="J6" s="286" t="s">
        <v>0</v>
      </c>
      <c r="K6" s="287"/>
      <c r="L6" s="185" t="s">
        <v>169</v>
      </c>
      <c r="M6" s="186"/>
      <c r="N6" s="186"/>
      <c r="O6" s="186"/>
      <c r="P6" s="187"/>
      <c r="Q6" s="238"/>
      <c r="R6" s="179"/>
      <c r="S6" s="242"/>
      <c r="T6" s="240"/>
      <c r="U6" s="181"/>
      <c r="V6" s="151"/>
      <c r="W6" s="153"/>
      <c r="X6" s="155"/>
      <c r="Y6" s="4"/>
    </row>
    <row r="7" spans="1:25" s="6" customFormat="1" ht="9" customHeight="1" thickTop="1" thickBot="1" x14ac:dyDescent="0.3">
      <c r="A7" s="120"/>
      <c r="B7" s="121" t="s">
        <v>7</v>
      </c>
      <c r="C7" s="121"/>
      <c r="D7" s="121" t="s">
        <v>8</v>
      </c>
      <c r="E7" s="121" t="s">
        <v>9</v>
      </c>
      <c r="F7" s="121" t="s">
        <v>10</v>
      </c>
      <c r="G7" s="121" t="s">
        <v>11</v>
      </c>
      <c r="H7" s="121" t="s">
        <v>12</v>
      </c>
      <c r="I7" s="122" t="s">
        <v>16</v>
      </c>
      <c r="J7" s="123" t="s">
        <v>13</v>
      </c>
      <c r="K7" s="123" t="s">
        <v>14</v>
      </c>
      <c r="L7" s="124" t="s">
        <v>21</v>
      </c>
      <c r="M7" s="125" t="s">
        <v>36</v>
      </c>
      <c r="N7" s="125" t="s">
        <v>33</v>
      </c>
      <c r="O7" s="125" t="s">
        <v>34</v>
      </c>
      <c r="P7" s="122" t="s">
        <v>174</v>
      </c>
      <c r="Q7" s="131"/>
      <c r="R7" s="132"/>
      <c r="S7" s="132"/>
      <c r="T7" s="132"/>
      <c r="U7" s="133"/>
      <c r="V7" s="121" t="s">
        <v>166</v>
      </c>
      <c r="W7" s="121" t="s">
        <v>167</v>
      </c>
      <c r="X7" s="126" t="s">
        <v>168</v>
      </c>
      <c r="Y7" s="5"/>
    </row>
    <row r="8" spans="1:25" s="3" customFormat="1" ht="15" customHeight="1" thickTop="1" thickBot="1" x14ac:dyDescent="0.3">
      <c r="A8" s="108" t="s">
        <v>2</v>
      </c>
      <c r="B8" s="196" t="s">
        <v>78</v>
      </c>
      <c r="C8" s="199" t="s">
        <v>0</v>
      </c>
      <c r="D8" s="418" t="s">
        <v>176</v>
      </c>
      <c r="E8" s="56" t="s">
        <v>135</v>
      </c>
      <c r="F8" s="56" t="s">
        <v>79</v>
      </c>
      <c r="G8" s="203" t="s">
        <v>0</v>
      </c>
      <c r="H8" s="205" t="s">
        <v>0</v>
      </c>
      <c r="I8" s="201">
        <v>0</v>
      </c>
      <c r="J8" s="201">
        <v>0</v>
      </c>
      <c r="K8" s="362">
        <f>IF(I8=" "," ",(I8+$H$6-J8))</f>
        <v>0</v>
      </c>
      <c r="L8" s="363">
        <v>500</v>
      </c>
      <c r="M8" s="397">
        <v>42231</v>
      </c>
      <c r="N8" s="372" t="str">
        <f>IF(V8=1,"VERIFIED",IF(W8=1,"RECHECKED",IF(R8=1,"RECHECK",IF(T8=1,"VERIFY",IF(U8=1,"NEED APP","NOT SCHED")))))</f>
        <v>VERIFY</v>
      </c>
      <c r="O8" s="26" t="s">
        <v>32</v>
      </c>
      <c r="P8" s="235" t="s">
        <v>179</v>
      </c>
      <c r="Q8" s="72">
        <f>IF(A9=" "," ",1)</f>
        <v>1</v>
      </c>
      <c r="R8" s="73" t="s">
        <v>0</v>
      </c>
      <c r="S8" s="74">
        <v>1</v>
      </c>
      <c r="T8" s="75">
        <v>1</v>
      </c>
      <c r="U8" s="76" t="s">
        <v>0</v>
      </c>
      <c r="V8" s="77" t="s">
        <v>0</v>
      </c>
      <c r="W8" s="73" t="s">
        <v>0</v>
      </c>
      <c r="X8" s="78" t="s">
        <v>0</v>
      </c>
      <c r="Y8" s="4"/>
    </row>
    <row r="9" spans="1:25" s="3" customFormat="1" ht="15" customHeight="1" thickTop="1" thickBot="1" x14ac:dyDescent="0.3">
      <c r="A9" s="109">
        <v>0</v>
      </c>
      <c r="B9" s="197"/>
      <c r="C9" s="199"/>
      <c r="D9" s="418" t="s">
        <v>35</v>
      </c>
      <c r="E9" s="415" t="s">
        <v>153</v>
      </c>
      <c r="F9" s="416"/>
      <c r="G9" s="204"/>
      <c r="H9" s="206"/>
      <c r="I9" s="202"/>
      <c r="J9" s="202"/>
      <c r="K9" s="364"/>
      <c r="L9" s="365"/>
      <c r="M9" s="398"/>
      <c r="N9" s="373"/>
      <c r="O9" s="43" t="s">
        <v>0</v>
      </c>
      <c r="P9" s="236"/>
      <c r="Q9" s="217" t="s">
        <v>200</v>
      </c>
      <c r="R9" s="218"/>
      <c r="S9" s="218"/>
      <c r="T9" s="218"/>
      <c r="U9" s="219"/>
      <c r="V9" s="321" t="s">
        <v>206</v>
      </c>
      <c r="W9" s="322"/>
      <c r="X9" s="323"/>
      <c r="Y9" s="4"/>
    </row>
    <row r="10" spans="1:25" s="8" customFormat="1" ht="9" customHeight="1" thickTop="1" thickBot="1" x14ac:dyDescent="0.3">
      <c r="A10" s="37" t="s">
        <v>134</v>
      </c>
      <c r="B10" s="197"/>
      <c r="C10" s="199"/>
      <c r="D10" s="419" t="s">
        <v>0</v>
      </c>
      <c r="E10" s="130" t="s">
        <v>9</v>
      </c>
      <c r="F10" s="127" t="s">
        <v>10</v>
      </c>
      <c r="G10" s="128" t="s">
        <v>15</v>
      </c>
      <c r="H10" s="129" t="s">
        <v>173</v>
      </c>
      <c r="I10" s="129" t="s">
        <v>18</v>
      </c>
      <c r="J10" s="128" t="s">
        <v>17</v>
      </c>
      <c r="K10" s="129" t="s">
        <v>4</v>
      </c>
      <c r="L10" s="128" t="s">
        <v>175</v>
      </c>
      <c r="M10" s="226" t="s">
        <v>180</v>
      </c>
      <c r="N10" s="227"/>
      <c r="O10" s="227"/>
      <c r="P10" s="228"/>
      <c r="Q10" s="220"/>
      <c r="R10" s="221"/>
      <c r="S10" s="221"/>
      <c r="T10" s="221"/>
      <c r="U10" s="222"/>
      <c r="V10" s="324"/>
      <c r="W10" s="325"/>
      <c r="X10" s="326"/>
      <c r="Y10" s="7"/>
    </row>
    <row r="11" spans="1:25" s="3" customFormat="1" ht="15" customHeight="1" thickBot="1" x14ac:dyDescent="0.3">
      <c r="A11" s="107">
        <v>1</v>
      </c>
      <c r="B11" s="197"/>
      <c r="C11" s="199"/>
      <c r="D11" s="418" t="s">
        <v>177</v>
      </c>
      <c r="E11" s="415" t="s">
        <v>19</v>
      </c>
      <c r="F11" s="416"/>
      <c r="G11" s="207" t="s">
        <v>0</v>
      </c>
      <c r="H11" s="209" t="s">
        <v>0</v>
      </c>
      <c r="I11" s="205" t="s">
        <v>0</v>
      </c>
      <c r="J11" s="395" t="s">
        <v>158</v>
      </c>
      <c r="K11" s="300" t="str">
        <f>IF(S8=1,"Photo Needed","")</f>
        <v>Photo Needed</v>
      </c>
      <c r="L11" s="331" t="s">
        <v>202</v>
      </c>
      <c r="M11" s="229"/>
      <c r="N11" s="230"/>
      <c r="O11" s="230"/>
      <c r="P11" s="231"/>
      <c r="Q11" s="220"/>
      <c r="R11" s="221"/>
      <c r="S11" s="221"/>
      <c r="T11" s="221"/>
      <c r="U11" s="222"/>
      <c r="V11" s="324"/>
      <c r="W11" s="325"/>
      <c r="X11" s="326"/>
      <c r="Y11" s="4"/>
    </row>
    <row r="12" spans="1:25" s="3" customFormat="1" ht="15" customHeight="1" thickTop="1" thickBot="1" x14ac:dyDescent="0.3">
      <c r="A12" s="302" t="str">
        <f>IF(V8=1,"VERIFIED",IF(W8=1,"RECHECKED",IF(R8=1,"RECHECK",IF(T8=1,"VERIFY",IF(U8=1,"NEED PMT APP","SANITY CHECK")))))</f>
        <v>VERIFY</v>
      </c>
      <c r="B12" s="198"/>
      <c r="C12" s="200"/>
      <c r="D12" s="418" t="s">
        <v>178</v>
      </c>
      <c r="E12" s="57" t="s">
        <v>0</v>
      </c>
      <c r="F12" s="57" t="s">
        <v>0</v>
      </c>
      <c r="G12" s="208"/>
      <c r="H12" s="210"/>
      <c r="I12" s="211"/>
      <c r="J12" s="396"/>
      <c r="K12" s="301"/>
      <c r="L12" s="332"/>
      <c r="M12" s="232"/>
      <c r="N12" s="233"/>
      <c r="O12" s="233"/>
      <c r="P12" s="234"/>
      <c r="Q12" s="223"/>
      <c r="R12" s="224"/>
      <c r="S12" s="224"/>
      <c r="T12" s="224"/>
      <c r="U12" s="225"/>
      <c r="V12" s="327"/>
      <c r="W12" s="328"/>
      <c r="X12" s="329"/>
      <c r="Y12" s="4"/>
    </row>
    <row r="13" spans="1:25" s="9" customFormat="1" ht="4.9000000000000004" customHeight="1" thickTop="1" thickBot="1" x14ac:dyDescent="0.3">
      <c r="A13" s="100"/>
      <c r="B13" s="101"/>
      <c r="C13" s="102"/>
      <c r="D13" s="103"/>
      <c r="E13" s="58"/>
      <c r="F13" s="58"/>
      <c r="G13" s="104"/>
      <c r="H13" s="105"/>
      <c r="I13" s="106"/>
      <c r="J13" s="106"/>
      <c r="K13" s="60"/>
      <c r="L13" s="44"/>
      <c r="M13" s="45"/>
      <c r="N13" s="45"/>
      <c r="O13" s="45"/>
      <c r="P13" s="46"/>
      <c r="Q13" s="79"/>
      <c r="R13" s="80"/>
      <c r="S13" s="81"/>
      <c r="T13" s="82"/>
      <c r="U13" s="83"/>
      <c r="V13" s="84"/>
      <c r="W13" s="80"/>
      <c r="X13" s="85"/>
    </row>
    <row r="14" spans="1:25" s="6" customFormat="1" ht="9" customHeight="1" thickTop="1" thickBot="1" x14ac:dyDescent="0.3">
      <c r="A14" s="120"/>
      <c r="B14" s="121" t="s">
        <v>7</v>
      </c>
      <c r="C14" s="121"/>
      <c r="D14" s="121" t="s">
        <v>8</v>
      </c>
      <c r="E14" s="121" t="s">
        <v>9</v>
      </c>
      <c r="F14" s="121" t="s">
        <v>10</v>
      </c>
      <c r="G14" s="121" t="s">
        <v>11</v>
      </c>
      <c r="H14" s="121" t="s">
        <v>12</v>
      </c>
      <c r="I14" s="122" t="s">
        <v>16</v>
      </c>
      <c r="J14" s="123" t="s">
        <v>13</v>
      </c>
      <c r="K14" s="123" t="s">
        <v>14</v>
      </c>
      <c r="L14" s="124" t="s">
        <v>21</v>
      </c>
      <c r="M14" s="125" t="s">
        <v>36</v>
      </c>
      <c r="N14" s="125" t="s">
        <v>33</v>
      </c>
      <c r="O14" s="125" t="s">
        <v>34</v>
      </c>
      <c r="P14" s="122" t="s">
        <v>174</v>
      </c>
      <c r="Q14" s="131"/>
      <c r="R14" s="132"/>
      <c r="S14" s="132"/>
      <c r="T14" s="132"/>
      <c r="U14" s="133"/>
      <c r="V14" s="121" t="s">
        <v>166</v>
      </c>
      <c r="W14" s="121" t="s">
        <v>167</v>
      </c>
      <c r="X14" s="126" t="s">
        <v>168</v>
      </c>
      <c r="Y14" s="5"/>
    </row>
    <row r="15" spans="1:25" s="3" customFormat="1" ht="15" customHeight="1" thickTop="1" thickBot="1" x14ac:dyDescent="0.3">
      <c r="A15" s="108" t="s">
        <v>2</v>
      </c>
      <c r="B15" s="196" t="s">
        <v>81</v>
      </c>
      <c r="C15" s="199" t="s">
        <v>0</v>
      </c>
      <c r="D15" s="418" t="s">
        <v>176</v>
      </c>
      <c r="E15" s="56" t="s">
        <v>132</v>
      </c>
      <c r="F15" s="56" t="s">
        <v>82</v>
      </c>
      <c r="G15" s="203" t="s">
        <v>0</v>
      </c>
      <c r="H15" s="205" t="s">
        <v>0</v>
      </c>
      <c r="I15" s="201">
        <v>0</v>
      </c>
      <c r="J15" s="201">
        <v>0</v>
      </c>
      <c r="K15" s="362">
        <f>IF(I15=" "," ",(I15+$H$6-J15))</f>
        <v>0</v>
      </c>
      <c r="L15" s="363">
        <v>500</v>
      </c>
      <c r="M15" s="397">
        <v>42231</v>
      </c>
      <c r="N15" s="372" t="str">
        <f>IF(V15=1,"VERIFIED",IF(W15=1,"RECHECKED",IF(R15=1,"RECHECK",IF(T15=1,"VERIFY",IF(U15=1,"NEED APP","NOT SCHED")))))</f>
        <v>VERIFY</v>
      </c>
      <c r="O15" s="26" t="s">
        <v>32</v>
      </c>
      <c r="P15" s="235" t="s">
        <v>179</v>
      </c>
      <c r="Q15" s="72">
        <f>IF(A16=" "," ",1)</f>
        <v>1</v>
      </c>
      <c r="R15" s="73" t="s">
        <v>0</v>
      </c>
      <c r="S15" s="74" t="s">
        <v>0</v>
      </c>
      <c r="T15" s="75">
        <v>1</v>
      </c>
      <c r="U15" s="76" t="s">
        <v>0</v>
      </c>
      <c r="V15" s="77" t="s">
        <v>0</v>
      </c>
      <c r="W15" s="73" t="s">
        <v>0</v>
      </c>
      <c r="X15" s="78" t="s">
        <v>0</v>
      </c>
      <c r="Y15" s="4"/>
    </row>
    <row r="16" spans="1:25" s="3" customFormat="1" ht="15" customHeight="1" thickTop="1" thickBot="1" x14ac:dyDescent="0.3">
      <c r="A16" s="109">
        <v>0</v>
      </c>
      <c r="B16" s="197"/>
      <c r="C16" s="199"/>
      <c r="D16" s="418" t="s">
        <v>35</v>
      </c>
      <c r="E16" s="415" t="s">
        <v>153</v>
      </c>
      <c r="F16" s="416"/>
      <c r="G16" s="204"/>
      <c r="H16" s="206"/>
      <c r="I16" s="202"/>
      <c r="J16" s="202"/>
      <c r="K16" s="364"/>
      <c r="L16" s="365"/>
      <c r="M16" s="398"/>
      <c r="N16" s="373"/>
      <c r="O16" s="43" t="s">
        <v>0</v>
      </c>
      <c r="P16" s="236"/>
      <c r="Q16" s="217" t="s">
        <v>200</v>
      </c>
      <c r="R16" s="218"/>
      <c r="S16" s="218"/>
      <c r="T16" s="218"/>
      <c r="U16" s="219"/>
      <c r="V16" s="321" t="s">
        <v>206</v>
      </c>
      <c r="W16" s="322"/>
      <c r="X16" s="323"/>
      <c r="Y16" s="4"/>
    </row>
    <row r="17" spans="1:25" s="8" customFormat="1" ht="9" customHeight="1" thickTop="1" thickBot="1" x14ac:dyDescent="0.3">
      <c r="A17" s="34" t="s">
        <v>131</v>
      </c>
      <c r="B17" s="197"/>
      <c r="C17" s="199"/>
      <c r="D17" s="419" t="s">
        <v>0</v>
      </c>
      <c r="E17" s="130" t="s">
        <v>9</v>
      </c>
      <c r="F17" s="127" t="s">
        <v>10</v>
      </c>
      <c r="G17" s="128" t="s">
        <v>15</v>
      </c>
      <c r="H17" s="129" t="s">
        <v>173</v>
      </c>
      <c r="I17" s="129" t="s">
        <v>18</v>
      </c>
      <c r="J17" s="407" t="s">
        <v>17</v>
      </c>
      <c r="K17" s="408" t="s">
        <v>4</v>
      </c>
      <c r="L17" s="407" t="s">
        <v>175</v>
      </c>
      <c r="M17" s="226" t="s">
        <v>180</v>
      </c>
      <c r="N17" s="227"/>
      <c r="O17" s="227"/>
      <c r="P17" s="228"/>
      <c r="Q17" s="220"/>
      <c r="R17" s="221"/>
      <c r="S17" s="221"/>
      <c r="T17" s="221"/>
      <c r="U17" s="222"/>
      <c r="V17" s="324"/>
      <c r="W17" s="325"/>
      <c r="X17" s="326"/>
      <c r="Y17" s="7"/>
    </row>
    <row r="18" spans="1:25" s="3" customFormat="1" ht="15" customHeight="1" thickBot="1" x14ac:dyDescent="0.3">
      <c r="A18" s="107">
        <v>2</v>
      </c>
      <c r="B18" s="197"/>
      <c r="C18" s="199"/>
      <c r="D18" s="418" t="s">
        <v>177</v>
      </c>
      <c r="E18" s="415" t="s">
        <v>19</v>
      </c>
      <c r="F18" s="416"/>
      <c r="G18" s="207" t="s">
        <v>0</v>
      </c>
      <c r="H18" s="209" t="s">
        <v>0</v>
      </c>
      <c r="I18" s="205" t="s">
        <v>0</v>
      </c>
      <c r="J18" s="366" t="s">
        <v>158</v>
      </c>
      <c r="K18" s="367" t="s">
        <v>159</v>
      </c>
      <c r="L18" s="331" t="s">
        <v>202</v>
      </c>
      <c r="M18" s="229"/>
      <c r="N18" s="230"/>
      <c r="O18" s="230"/>
      <c r="P18" s="231"/>
      <c r="Q18" s="220"/>
      <c r="R18" s="221"/>
      <c r="S18" s="221"/>
      <c r="T18" s="221"/>
      <c r="U18" s="222"/>
      <c r="V18" s="324"/>
      <c r="W18" s="325"/>
      <c r="X18" s="326"/>
      <c r="Y18" s="4"/>
    </row>
    <row r="19" spans="1:25" s="3" customFormat="1" ht="15" customHeight="1" thickTop="1" thickBot="1" x14ac:dyDescent="0.3">
      <c r="A19" s="302" t="str">
        <f>IF(V15=1,"VERIFIED",IF(W15=1,"RECHECKED",IF(R15=1,"RECHECK",IF(T15=1,"VERIFY",IF(U15=1,"NEED PMT APP","SANITY CHECK")))))</f>
        <v>VERIFY</v>
      </c>
      <c r="B19" s="198"/>
      <c r="C19" s="200"/>
      <c r="D19" s="418" t="s">
        <v>178</v>
      </c>
      <c r="E19" s="57" t="s">
        <v>0</v>
      </c>
      <c r="F19" s="57" t="s">
        <v>0</v>
      </c>
      <c r="G19" s="208"/>
      <c r="H19" s="210"/>
      <c r="I19" s="211"/>
      <c r="J19" s="368"/>
      <c r="K19" s="369"/>
      <c r="L19" s="332"/>
      <c r="M19" s="232"/>
      <c r="N19" s="233"/>
      <c r="O19" s="233"/>
      <c r="P19" s="234"/>
      <c r="Q19" s="223"/>
      <c r="R19" s="224"/>
      <c r="S19" s="224"/>
      <c r="T19" s="224"/>
      <c r="U19" s="225"/>
      <c r="V19" s="327"/>
      <c r="W19" s="328"/>
      <c r="X19" s="329"/>
      <c r="Y19" s="4"/>
    </row>
    <row r="20" spans="1:25" s="9" customFormat="1" ht="4.9000000000000004" customHeight="1" thickTop="1" thickBot="1" x14ac:dyDescent="0.3">
      <c r="A20" s="100"/>
      <c r="B20" s="101"/>
      <c r="C20" s="102"/>
      <c r="D20" s="103"/>
      <c r="E20" s="58"/>
      <c r="F20" s="58"/>
      <c r="G20" s="104"/>
      <c r="H20" s="105"/>
      <c r="I20" s="106"/>
      <c r="J20" s="106"/>
      <c r="K20" s="60"/>
      <c r="L20" s="44"/>
      <c r="M20" s="45"/>
      <c r="N20" s="45"/>
      <c r="O20" s="45"/>
      <c r="P20" s="46"/>
      <c r="Q20" s="79"/>
      <c r="R20" s="80"/>
      <c r="S20" s="81"/>
      <c r="T20" s="82"/>
      <c r="U20" s="83"/>
      <c r="V20" s="84"/>
      <c r="W20" s="80"/>
      <c r="X20" s="85"/>
    </row>
    <row r="21" spans="1:25" s="6" customFormat="1" ht="9" customHeight="1" thickTop="1" thickBot="1" x14ac:dyDescent="0.3">
      <c r="A21" s="134" t="s">
        <v>160</v>
      </c>
      <c r="B21" s="121" t="s">
        <v>7</v>
      </c>
      <c r="C21" s="121"/>
      <c r="D21" s="121" t="s">
        <v>8</v>
      </c>
      <c r="E21" s="121" t="s">
        <v>9</v>
      </c>
      <c r="F21" s="121" t="s">
        <v>10</v>
      </c>
      <c r="G21" s="121" t="s">
        <v>11</v>
      </c>
      <c r="H21" s="121" t="s">
        <v>12</v>
      </c>
      <c r="I21" s="122" t="s">
        <v>16</v>
      </c>
      <c r="J21" s="123" t="s">
        <v>13</v>
      </c>
      <c r="K21" s="123" t="s">
        <v>14</v>
      </c>
      <c r="L21" s="124" t="s">
        <v>21</v>
      </c>
      <c r="M21" s="125" t="s">
        <v>36</v>
      </c>
      <c r="N21" s="125" t="s">
        <v>33</v>
      </c>
      <c r="O21" s="125" t="s">
        <v>34</v>
      </c>
      <c r="P21" s="122" t="s">
        <v>174</v>
      </c>
      <c r="Q21" s="131"/>
      <c r="R21" s="132"/>
      <c r="S21" s="132"/>
      <c r="T21" s="132"/>
      <c r="U21" s="133"/>
      <c r="V21" s="121" t="s">
        <v>166</v>
      </c>
      <c r="W21" s="121" t="s">
        <v>167</v>
      </c>
      <c r="X21" s="126" t="s">
        <v>168</v>
      </c>
      <c r="Y21" s="5"/>
    </row>
    <row r="22" spans="1:25" s="3" customFormat="1" ht="15" customHeight="1" thickTop="1" thickBot="1" x14ac:dyDescent="0.3">
      <c r="A22" s="108" t="s">
        <v>2</v>
      </c>
      <c r="B22" s="196" t="s">
        <v>58</v>
      </c>
      <c r="C22" s="199" t="s">
        <v>0</v>
      </c>
      <c r="D22" s="418" t="s">
        <v>176</v>
      </c>
      <c r="E22" s="56" t="s">
        <v>106</v>
      </c>
      <c r="F22" s="56" t="s">
        <v>59</v>
      </c>
      <c r="G22" s="203" t="s">
        <v>0</v>
      </c>
      <c r="H22" s="205" t="s">
        <v>0</v>
      </c>
      <c r="I22" s="201">
        <v>0</v>
      </c>
      <c r="J22" s="201">
        <v>0</v>
      </c>
      <c r="K22" s="362">
        <f>IF(I22=" "," ",(I22+$H$6-J22))</f>
        <v>0</v>
      </c>
      <c r="L22" s="363">
        <v>500</v>
      </c>
      <c r="M22" s="397">
        <v>42221</v>
      </c>
      <c r="N22" s="372" t="str">
        <f>IF(V22=1,"VERIFIED",IF(W22=1,"RECHECKED",IF(R22=1,"RECHECK",IF(T22=1,"VERIFY",IF(U22=1,"NEED APP","NOT SCHED")))))</f>
        <v>VERIFY</v>
      </c>
      <c r="O22" s="42" t="s">
        <v>151</v>
      </c>
      <c r="P22" s="215" t="s">
        <v>154</v>
      </c>
      <c r="Q22" s="72">
        <f>IF(A23=" "," ",1)</f>
        <v>1</v>
      </c>
      <c r="R22" s="73" t="s">
        <v>0</v>
      </c>
      <c r="S22" s="74">
        <v>1</v>
      </c>
      <c r="T22" s="75">
        <v>1</v>
      </c>
      <c r="U22" s="76" t="s">
        <v>0</v>
      </c>
      <c r="V22" s="77" t="s">
        <v>0</v>
      </c>
      <c r="W22" s="73" t="s">
        <v>0</v>
      </c>
      <c r="X22" s="78" t="s">
        <v>0</v>
      </c>
      <c r="Y22" s="4"/>
    </row>
    <row r="23" spans="1:25" s="3" customFormat="1" ht="15" customHeight="1" thickTop="1" thickBot="1" x14ac:dyDescent="0.3">
      <c r="A23" s="109">
        <v>0</v>
      </c>
      <c r="B23" s="197"/>
      <c r="C23" s="199"/>
      <c r="D23" s="418" t="s">
        <v>35</v>
      </c>
      <c r="E23" s="415" t="s">
        <v>153</v>
      </c>
      <c r="F23" s="416"/>
      <c r="G23" s="204"/>
      <c r="H23" s="206"/>
      <c r="I23" s="202"/>
      <c r="J23" s="202"/>
      <c r="K23" s="364"/>
      <c r="L23" s="365"/>
      <c r="M23" s="398"/>
      <c r="N23" s="373"/>
      <c r="O23" s="43" t="s">
        <v>152</v>
      </c>
      <c r="P23" s="216"/>
      <c r="Q23" s="217" t="s">
        <v>200</v>
      </c>
      <c r="R23" s="218"/>
      <c r="S23" s="218"/>
      <c r="T23" s="218"/>
      <c r="U23" s="219"/>
      <c r="V23" s="378" t="s">
        <v>207</v>
      </c>
      <c r="W23" s="379"/>
      <c r="X23" s="380"/>
      <c r="Y23" s="4"/>
    </row>
    <row r="24" spans="1:25" s="8" customFormat="1" ht="9" customHeight="1" thickTop="1" thickBot="1" x14ac:dyDescent="0.3">
      <c r="A24" s="35" t="s">
        <v>105</v>
      </c>
      <c r="B24" s="197"/>
      <c r="C24" s="199"/>
      <c r="D24" s="419" t="s">
        <v>0</v>
      </c>
      <c r="E24" s="130" t="s">
        <v>9</v>
      </c>
      <c r="F24" s="127" t="s">
        <v>10</v>
      </c>
      <c r="G24" s="128" t="s">
        <v>15</v>
      </c>
      <c r="H24" s="129" t="s">
        <v>173</v>
      </c>
      <c r="I24" s="129" t="s">
        <v>18</v>
      </c>
      <c r="J24" s="407" t="s">
        <v>17</v>
      </c>
      <c r="K24" s="408" t="s">
        <v>4</v>
      </c>
      <c r="L24" s="407" t="s">
        <v>175</v>
      </c>
      <c r="M24" s="312" t="s">
        <v>161</v>
      </c>
      <c r="N24" s="313"/>
      <c r="O24" s="313"/>
      <c r="P24" s="314"/>
      <c r="Q24" s="220"/>
      <c r="R24" s="221"/>
      <c r="S24" s="221"/>
      <c r="T24" s="221"/>
      <c r="U24" s="222"/>
      <c r="V24" s="381"/>
      <c r="W24" s="382"/>
      <c r="X24" s="383"/>
      <c r="Y24" s="7"/>
    </row>
    <row r="25" spans="1:25" s="3" customFormat="1" ht="15" customHeight="1" thickBot="1" x14ac:dyDescent="0.3">
      <c r="A25" s="99">
        <f>A18+1</f>
        <v>3</v>
      </c>
      <c r="B25" s="197"/>
      <c r="C25" s="199"/>
      <c r="D25" s="418" t="s">
        <v>177</v>
      </c>
      <c r="E25" s="415" t="s">
        <v>19</v>
      </c>
      <c r="F25" s="416"/>
      <c r="G25" s="207">
        <v>6</v>
      </c>
      <c r="H25" s="209" t="s">
        <v>0</v>
      </c>
      <c r="I25" s="205" t="s">
        <v>0</v>
      </c>
      <c r="J25" s="366" t="s">
        <v>158</v>
      </c>
      <c r="K25" s="367" t="str">
        <f>IF(S22=1,"Photo Needed","")</f>
        <v>Photo Needed</v>
      </c>
      <c r="L25" s="331" t="s">
        <v>202</v>
      </c>
      <c r="M25" s="315"/>
      <c r="N25" s="316"/>
      <c r="O25" s="316"/>
      <c r="P25" s="317"/>
      <c r="Q25" s="220"/>
      <c r="R25" s="221"/>
      <c r="S25" s="221"/>
      <c r="T25" s="221"/>
      <c r="U25" s="222"/>
      <c r="V25" s="381"/>
      <c r="W25" s="382"/>
      <c r="X25" s="383"/>
      <c r="Y25" s="4"/>
    </row>
    <row r="26" spans="1:25" s="3" customFormat="1" ht="15" customHeight="1" thickTop="1" thickBot="1" x14ac:dyDescent="0.3">
      <c r="A26" s="302" t="str">
        <f>IF(V22=1,"VERIFIED",IF(W22=1,"RECHECKED",IF(R22=1,"RECHECK",IF(T22=1,"VERIFY",IF(U22=1,"NEED PMT APP","SANITY CHECK")))))</f>
        <v>VERIFY</v>
      </c>
      <c r="B26" s="198"/>
      <c r="C26" s="200"/>
      <c r="D26" s="418" t="s">
        <v>178</v>
      </c>
      <c r="E26" s="57" t="s">
        <v>0</v>
      </c>
      <c r="F26" s="57" t="s">
        <v>0</v>
      </c>
      <c r="G26" s="208"/>
      <c r="H26" s="210"/>
      <c r="I26" s="211"/>
      <c r="J26" s="368"/>
      <c r="K26" s="369"/>
      <c r="L26" s="332"/>
      <c r="M26" s="318"/>
      <c r="N26" s="319"/>
      <c r="O26" s="319"/>
      <c r="P26" s="320"/>
      <c r="Q26" s="223"/>
      <c r="R26" s="224"/>
      <c r="S26" s="224"/>
      <c r="T26" s="224"/>
      <c r="U26" s="225"/>
      <c r="V26" s="384"/>
      <c r="W26" s="385"/>
      <c r="X26" s="386"/>
      <c r="Y26" s="4"/>
    </row>
    <row r="27" spans="1:25" s="9" customFormat="1" ht="4.9000000000000004" customHeight="1" thickTop="1" thickBot="1" x14ac:dyDescent="0.3">
      <c r="A27" s="100"/>
      <c r="B27" s="101"/>
      <c r="C27" s="102"/>
      <c r="D27" s="103"/>
      <c r="E27" s="58"/>
      <c r="F27" s="58"/>
      <c r="G27" s="104"/>
      <c r="H27" s="105"/>
      <c r="I27" s="106"/>
      <c r="J27" s="106"/>
      <c r="K27" s="60"/>
      <c r="L27" s="44"/>
      <c r="M27" s="45"/>
      <c r="N27" s="45"/>
      <c r="O27" s="45"/>
      <c r="P27" s="46"/>
      <c r="Q27" s="79"/>
      <c r="R27" s="80"/>
      <c r="S27" s="81"/>
      <c r="T27" s="82"/>
      <c r="U27" s="83"/>
      <c r="V27" s="84"/>
      <c r="W27" s="80"/>
      <c r="X27" s="85"/>
    </row>
    <row r="28" spans="1:25" s="6" customFormat="1" ht="9" customHeight="1" thickTop="1" thickBot="1" x14ac:dyDescent="0.3">
      <c r="A28" s="134" t="s">
        <v>160</v>
      </c>
      <c r="B28" s="121" t="s">
        <v>7</v>
      </c>
      <c r="C28" s="121"/>
      <c r="D28" s="121" t="s">
        <v>8</v>
      </c>
      <c r="E28" s="121" t="s">
        <v>9</v>
      </c>
      <c r="F28" s="121" t="s">
        <v>10</v>
      </c>
      <c r="G28" s="121" t="s">
        <v>11</v>
      </c>
      <c r="H28" s="121" t="s">
        <v>12</v>
      </c>
      <c r="I28" s="122" t="s">
        <v>16</v>
      </c>
      <c r="J28" s="123" t="s">
        <v>13</v>
      </c>
      <c r="K28" s="123" t="s">
        <v>14</v>
      </c>
      <c r="L28" s="124" t="s">
        <v>21</v>
      </c>
      <c r="M28" s="125" t="s">
        <v>36</v>
      </c>
      <c r="N28" s="125" t="s">
        <v>33</v>
      </c>
      <c r="O28" s="125" t="s">
        <v>34</v>
      </c>
      <c r="P28" s="122" t="s">
        <v>174</v>
      </c>
      <c r="Q28" s="131"/>
      <c r="R28" s="132"/>
      <c r="S28" s="132"/>
      <c r="T28" s="132"/>
      <c r="U28" s="133"/>
      <c r="V28" s="121" t="s">
        <v>166</v>
      </c>
      <c r="W28" s="121" t="s">
        <v>167</v>
      </c>
      <c r="X28" s="126" t="s">
        <v>168</v>
      </c>
      <c r="Y28" s="5"/>
    </row>
    <row r="29" spans="1:25" s="3" customFormat="1" ht="15" customHeight="1" thickTop="1" thickBot="1" x14ac:dyDescent="0.3">
      <c r="A29" s="108" t="s">
        <v>2</v>
      </c>
      <c r="B29" s="196" t="s">
        <v>54</v>
      </c>
      <c r="C29" s="199" t="s">
        <v>0</v>
      </c>
      <c r="D29" s="418" t="s">
        <v>176</v>
      </c>
      <c r="E29" s="56" t="s">
        <v>110</v>
      </c>
      <c r="F29" s="56" t="s">
        <v>55</v>
      </c>
      <c r="G29" s="203" t="s">
        <v>0</v>
      </c>
      <c r="H29" s="205" t="s">
        <v>0</v>
      </c>
      <c r="I29" s="201">
        <v>0</v>
      </c>
      <c r="J29" s="201">
        <v>0</v>
      </c>
      <c r="K29" s="362">
        <f>IF(I29=" "," ",(I29+$H$6-J29))</f>
        <v>0</v>
      </c>
      <c r="L29" s="363">
        <v>500</v>
      </c>
      <c r="M29" s="397">
        <v>42221</v>
      </c>
      <c r="N29" s="372" t="str">
        <f>IF(V29=1,"VERIFIED",IF(W29=1,"RECHECKED",IF(R29=1,"RECHECK",IF(T29=1,"VERIFY",IF(U29=1,"NEED APP","NOT SCHED")))))</f>
        <v>VERIFY</v>
      </c>
      <c r="O29" s="42" t="s">
        <v>151</v>
      </c>
      <c r="P29" s="215" t="s">
        <v>154</v>
      </c>
      <c r="Q29" s="72">
        <f>IF(A30=" "," ",1)</f>
        <v>1</v>
      </c>
      <c r="R29" s="73" t="s">
        <v>0</v>
      </c>
      <c r="S29" s="74">
        <v>1</v>
      </c>
      <c r="T29" s="75">
        <v>1</v>
      </c>
      <c r="U29" s="76" t="s">
        <v>0</v>
      </c>
      <c r="V29" s="77" t="s">
        <v>0</v>
      </c>
      <c r="W29" s="73" t="s">
        <v>0</v>
      </c>
      <c r="X29" s="78" t="s">
        <v>0</v>
      </c>
      <c r="Y29" s="4"/>
    </row>
    <row r="30" spans="1:25" s="3" customFormat="1" ht="15" customHeight="1" thickTop="1" thickBot="1" x14ac:dyDescent="0.3">
      <c r="A30" s="109">
        <v>0</v>
      </c>
      <c r="B30" s="197"/>
      <c r="C30" s="199"/>
      <c r="D30" s="418" t="s">
        <v>35</v>
      </c>
      <c r="E30" s="415" t="s">
        <v>153</v>
      </c>
      <c r="F30" s="416"/>
      <c r="G30" s="204"/>
      <c r="H30" s="206"/>
      <c r="I30" s="202"/>
      <c r="J30" s="202"/>
      <c r="K30" s="364"/>
      <c r="L30" s="365"/>
      <c r="M30" s="398"/>
      <c r="N30" s="373"/>
      <c r="O30" s="43" t="s">
        <v>152</v>
      </c>
      <c r="P30" s="216"/>
      <c r="Q30" s="217" t="s">
        <v>200</v>
      </c>
      <c r="R30" s="218"/>
      <c r="S30" s="218"/>
      <c r="T30" s="218"/>
      <c r="U30" s="219"/>
      <c r="V30" s="378" t="s">
        <v>207</v>
      </c>
      <c r="W30" s="379"/>
      <c r="X30" s="380"/>
      <c r="Y30" s="4"/>
    </row>
    <row r="31" spans="1:25" s="8" customFormat="1" ht="9" customHeight="1" thickTop="1" thickBot="1" x14ac:dyDescent="0.3">
      <c r="A31" s="15" t="s">
        <v>109</v>
      </c>
      <c r="B31" s="197"/>
      <c r="C31" s="199"/>
      <c r="D31" s="419" t="s">
        <v>0</v>
      </c>
      <c r="E31" s="130" t="s">
        <v>9</v>
      </c>
      <c r="F31" s="127" t="s">
        <v>10</v>
      </c>
      <c r="G31" s="128" t="s">
        <v>15</v>
      </c>
      <c r="H31" s="129" t="s">
        <v>173</v>
      </c>
      <c r="I31" s="129" t="s">
        <v>18</v>
      </c>
      <c r="J31" s="407" t="s">
        <v>17</v>
      </c>
      <c r="K31" s="408" t="s">
        <v>4</v>
      </c>
      <c r="L31" s="407" t="s">
        <v>175</v>
      </c>
      <c r="M31" s="312" t="s">
        <v>162</v>
      </c>
      <c r="N31" s="313"/>
      <c r="O31" s="313"/>
      <c r="P31" s="314"/>
      <c r="Q31" s="220"/>
      <c r="R31" s="221"/>
      <c r="S31" s="221"/>
      <c r="T31" s="221"/>
      <c r="U31" s="222"/>
      <c r="V31" s="381"/>
      <c r="W31" s="382"/>
      <c r="X31" s="383"/>
      <c r="Y31" s="7"/>
    </row>
    <row r="32" spans="1:25" s="3" customFormat="1" ht="15" customHeight="1" thickBot="1" x14ac:dyDescent="0.3">
      <c r="A32" s="99">
        <f>A25+1</f>
        <v>4</v>
      </c>
      <c r="B32" s="197"/>
      <c r="C32" s="199"/>
      <c r="D32" s="418" t="s">
        <v>177</v>
      </c>
      <c r="E32" s="415" t="s">
        <v>19</v>
      </c>
      <c r="F32" s="416"/>
      <c r="G32" s="207" t="s">
        <v>0</v>
      </c>
      <c r="H32" s="209" t="s">
        <v>0</v>
      </c>
      <c r="I32" s="205" t="s">
        <v>0</v>
      </c>
      <c r="J32" s="366" t="s">
        <v>158</v>
      </c>
      <c r="K32" s="367" t="str">
        <f>IF(S29=1,"Photo Needed","")</f>
        <v>Photo Needed</v>
      </c>
      <c r="L32" s="331" t="s">
        <v>202</v>
      </c>
      <c r="M32" s="315"/>
      <c r="N32" s="316"/>
      <c r="O32" s="316"/>
      <c r="P32" s="317"/>
      <c r="Q32" s="220"/>
      <c r="R32" s="221"/>
      <c r="S32" s="221"/>
      <c r="T32" s="221"/>
      <c r="U32" s="222"/>
      <c r="V32" s="381"/>
      <c r="W32" s="382"/>
      <c r="X32" s="383"/>
      <c r="Y32" s="4"/>
    </row>
    <row r="33" spans="1:25" s="3" customFormat="1" ht="15" customHeight="1" thickTop="1" thickBot="1" x14ac:dyDescent="0.3">
      <c r="A33" s="302" t="str">
        <f>IF(V29=1,"VERIFIED",IF(W29=1,"RECHECKED",IF(R29=1,"RECHECK",IF(T29=1,"VERIFY",IF(U29=1,"NEED PMT APP","SANITY CHECK")))))</f>
        <v>VERIFY</v>
      </c>
      <c r="B33" s="198"/>
      <c r="C33" s="200"/>
      <c r="D33" s="418" t="s">
        <v>178</v>
      </c>
      <c r="E33" s="57" t="s">
        <v>0</v>
      </c>
      <c r="F33" s="57" t="s">
        <v>0</v>
      </c>
      <c r="G33" s="208"/>
      <c r="H33" s="210"/>
      <c r="I33" s="211"/>
      <c r="J33" s="368"/>
      <c r="K33" s="369"/>
      <c r="L33" s="332"/>
      <c r="M33" s="318"/>
      <c r="N33" s="319"/>
      <c r="O33" s="319"/>
      <c r="P33" s="320"/>
      <c r="Q33" s="223"/>
      <c r="R33" s="224"/>
      <c r="S33" s="224"/>
      <c r="T33" s="224"/>
      <c r="U33" s="225"/>
      <c r="V33" s="384"/>
      <c r="W33" s="385"/>
      <c r="X33" s="386"/>
      <c r="Y33" s="4"/>
    </row>
    <row r="34" spans="1:25" s="9" customFormat="1" ht="4.9000000000000004" customHeight="1" thickTop="1" thickBot="1" x14ac:dyDescent="0.3">
      <c r="A34" s="100"/>
      <c r="B34" s="101"/>
      <c r="C34" s="102"/>
      <c r="D34" s="103"/>
      <c r="E34" s="58"/>
      <c r="F34" s="58"/>
      <c r="G34" s="104"/>
      <c r="H34" s="105"/>
      <c r="I34" s="106"/>
      <c r="J34" s="106"/>
      <c r="K34" s="60"/>
      <c r="L34" s="44"/>
      <c r="M34" s="45"/>
      <c r="N34" s="45"/>
      <c r="O34" s="45"/>
      <c r="P34" s="46"/>
      <c r="Q34" s="79"/>
      <c r="R34" s="80"/>
      <c r="S34" s="81"/>
      <c r="T34" s="82"/>
      <c r="U34" s="83"/>
      <c r="V34" s="84"/>
      <c r="W34" s="80"/>
      <c r="X34" s="85"/>
    </row>
    <row r="35" spans="1:25" s="6" customFormat="1" ht="9" customHeight="1" thickTop="1" thickBot="1" x14ac:dyDescent="0.3">
      <c r="A35" s="134" t="s">
        <v>160</v>
      </c>
      <c r="B35" s="121" t="s">
        <v>7</v>
      </c>
      <c r="C35" s="121"/>
      <c r="D35" s="121" t="s">
        <v>8</v>
      </c>
      <c r="E35" s="121" t="s">
        <v>9</v>
      </c>
      <c r="F35" s="121" t="s">
        <v>10</v>
      </c>
      <c r="G35" s="121" t="s">
        <v>11</v>
      </c>
      <c r="H35" s="121" t="s">
        <v>12</v>
      </c>
      <c r="I35" s="122" t="s">
        <v>16</v>
      </c>
      <c r="J35" s="123" t="s">
        <v>13</v>
      </c>
      <c r="K35" s="123" t="s">
        <v>14</v>
      </c>
      <c r="L35" s="124" t="s">
        <v>21</v>
      </c>
      <c r="M35" s="125" t="s">
        <v>36</v>
      </c>
      <c r="N35" s="125" t="s">
        <v>33</v>
      </c>
      <c r="O35" s="125" t="s">
        <v>34</v>
      </c>
      <c r="P35" s="122" t="s">
        <v>174</v>
      </c>
      <c r="Q35" s="131"/>
      <c r="R35" s="132"/>
      <c r="S35" s="132"/>
      <c r="T35" s="132"/>
      <c r="U35" s="133"/>
      <c r="V35" s="121" t="s">
        <v>166</v>
      </c>
      <c r="W35" s="121" t="s">
        <v>167</v>
      </c>
      <c r="X35" s="126" t="s">
        <v>168</v>
      </c>
      <c r="Y35" s="5"/>
    </row>
    <row r="36" spans="1:25" s="3" customFormat="1" ht="15" customHeight="1" thickTop="1" thickBot="1" x14ac:dyDescent="0.3">
      <c r="A36" s="108" t="s">
        <v>2</v>
      </c>
      <c r="B36" s="196" t="s">
        <v>56</v>
      </c>
      <c r="C36" s="199" t="s">
        <v>0</v>
      </c>
      <c r="D36" s="418" t="s">
        <v>176</v>
      </c>
      <c r="E36" s="56" t="s">
        <v>108</v>
      </c>
      <c r="F36" s="56" t="s">
        <v>57</v>
      </c>
      <c r="G36" s="203" t="s">
        <v>0</v>
      </c>
      <c r="H36" s="205" t="s">
        <v>0</v>
      </c>
      <c r="I36" s="201">
        <v>0</v>
      </c>
      <c r="J36" s="201">
        <v>0</v>
      </c>
      <c r="K36" s="362">
        <f>IF(I36=" "," ",(I36+$H$6-J36))</f>
        <v>0</v>
      </c>
      <c r="L36" s="363">
        <v>500</v>
      </c>
      <c r="M36" s="397">
        <v>42221</v>
      </c>
      <c r="N36" s="372" t="str">
        <f>IF(V36=1,"VERIFIED",IF(W36=1,"RECHECKED",IF(R36=1,"RECHECK",IF(T36=1,"VERIFY",IF(U36=1,"NEED APP","NOT SCHED")))))</f>
        <v>VERIFY</v>
      </c>
      <c r="O36" s="42" t="s">
        <v>151</v>
      </c>
      <c r="P36" s="215" t="s">
        <v>154</v>
      </c>
      <c r="Q36" s="72">
        <f>IF(A37=" "," ",1)</f>
        <v>1</v>
      </c>
      <c r="R36" s="73" t="s">
        <v>0</v>
      </c>
      <c r="S36" s="74" t="s">
        <v>0</v>
      </c>
      <c r="T36" s="75">
        <v>1</v>
      </c>
      <c r="U36" s="76" t="s">
        <v>0</v>
      </c>
      <c r="V36" s="77" t="s">
        <v>0</v>
      </c>
      <c r="W36" s="73" t="s">
        <v>0</v>
      </c>
      <c r="X36" s="78" t="s">
        <v>0</v>
      </c>
      <c r="Y36" s="4"/>
    </row>
    <row r="37" spans="1:25" s="3" customFormat="1" ht="15" customHeight="1" thickTop="1" thickBot="1" x14ac:dyDescent="0.3">
      <c r="A37" s="109">
        <v>0</v>
      </c>
      <c r="B37" s="197"/>
      <c r="C37" s="199"/>
      <c r="D37" s="418" t="s">
        <v>35</v>
      </c>
      <c r="E37" s="415" t="s">
        <v>153</v>
      </c>
      <c r="F37" s="416"/>
      <c r="G37" s="204"/>
      <c r="H37" s="206"/>
      <c r="I37" s="202"/>
      <c r="J37" s="202"/>
      <c r="K37" s="364"/>
      <c r="L37" s="365"/>
      <c r="M37" s="398"/>
      <c r="N37" s="373"/>
      <c r="O37" s="43" t="s">
        <v>152</v>
      </c>
      <c r="P37" s="216"/>
      <c r="Q37" s="217" t="s">
        <v>200</v>
      </c>
      <c r="R37" s="218"/>
      <c r="S37" s="218"/>
      <c r="T37" s="218"/>
      <c r="U37" s="219"/>
      <c r="V37" s="378" t="s">
        <v>207</v>
      </c>
      <c r="W37" s="379"/>
      <c r="X37" s="380"/>
      <c r="Y37" s="4"/>
    </row>
    <row r="38" spans="1:25" s="8" customFormat="1" ht="9" customHeight="1" thickTop="1" thickBot="1" x14ac:dyDescent="0.3">
      <c r="A38" s="15" t="s">
        <v>107</v>
      </c>
      <c r="B38" s="197"/>
      <c r="C38" s="199"/>
      <c r="D38" s="419" t="s">
        <v>0</v>
      </c>
      <c r="E38" s="130" t="s">
        <v>9</v>
      </c>
      <c r="F38" s="127" t="s">
        <v>10</v>
      </c>
      <c r="G38" s="128" t="s">
        <v>15</v>
      </c>
      <c r="H38" s="129" t="s">
        <v>173</v>
      </c>
      <c r="I38" s="129" t="s">
        <v>18</v>
      </c>
      <c r="J38" s="407" t="s">
        <v>17</v>
      </c>
      <c r="K38" s="408" t="s">
        <v>4</v>
      </c>
      <c r="L38" s="407" t="s">
        <v>175</v>
      </c>
      <c r="M38" s="312" t="s">
        <v>162</v>
      </c>
      <c r="N38" s="313"/>
      <c r="O38" s="313"/>
      <c r="P38" s="314"/>
      <c r="Q38" s="220"/>
      <c r="R38" s="221"/>
      <c r="S38" s="221"/>
      <c r="T38" s="221"/>
      <c r="U38" s="222"/>
      <c r="V38" s="381"/>
      <c r="W38" s="382"/>
      <c r="X38" s="383"/>
      <c r="Y38" s="7"/>
    </row>
    <row r="39" spans="1:25" s="3" customFormat="1" ht="15" customHeight="1" thickBot="1" x14ac:dyDescent="0.3">
      <c r="A39" s="99">
        <f>A32+1</f>
        <v>5</v>
      </c>
      <c r="B39" s="197"/>
      <c r="C39" s="199"/>
      <c r="D39" s="418" t="s">
        <v>177</v>
      </c>
      <c r="E39" s="415" t="s">
        <v>19</v>
      </c>
      <c r="F39" s="416"/>
      <c r="G39" s="207" t="s">
        <v>0</v>
      </c>
      <c r="H39" s="209" t="s">
        <v>0</v>
      </c>
      <c r="I39" s="205" t="s">
        <v>0</v>
      </c>
      <c r="J39" s="366" t="s">
        <v>158</v>
      </c>
      <c r="K39" s="367" t="str">
        <f>IF(S36=1,"Photo Needed","")</f>
        <v/>
      </c>
      <c r="L39" s="331" t="s">
        <v>202</v>
      </c>
      <c r="M39" s="315"/>
      <c r="N39" s="316"/>
      <c r="O39" s="316"/>
      <c r="P39" s="317"/>
      <c r="Q39" s="220"/>
      <c r="R39" s="221"/>
      <c r="S39" s="221"/>
      <c r="T39" s="221"/>
      <c r="U39" s="222"/>
      <c r="V39" s="381"/>
      <c r="W39" s="382"/>
      <c r="X39" s="383"/>
      <c r="Y39" s="4"/>
    </row>
    <row r="40" spans="1:25" s="3" customFormat="1" ht="15" customHeight="1" thickTop="1" thickBot="1" x14ac:dyDescent="0.3">
      <c r="A40" s="302" t="str">
        <f>IF(V36=1,"VERIFIED",IF(W36=1,"RECHECKED",IF(R36=1,"RECHECK",IF(T36=1,"VERIFY",IF(U36=1,"NEED PMT APP","SANITY CHECK")))))</f>
        <v>VERIFY</v>
      </c>
      <c r="B40" s="198"/>
      <c r="C40" s="200"/>
      <c r="D40" s="418" t="s">
        <v>178</v>
      </c>
      <c r="E40" s="57" t="s">
        <v>0</v>
      </c>
      <c r="F40" s="57" t="s">
        <v>0</v>
      </c>
      <c r="G40" s="208"/>
      <c r="H40" s="210"/>
      <c r="I40" s="211"/>
      <c r="J40" s="368"/>
      <c r="K40" s="369"/>
      <c r="L40" s="332"/>
      <c r="M40" s="318"/>
      <c r="N40" s="319"/>
      <c r="O40" s="319"/>
      <c r="P40" s="320"/>
      <c r="Q40" s="223"/>
      <c r="R40" s="224"/>
      <c r="S40" s="224"/>
      <c r="T40" s="224"/>
      <c r="U40" s="225"/>
      <c r="V40" s="384"/>
      <c r="W40" s="385"/>
      <c r="X40" s="386"/>
      <c r="Y40" s="4"/>
    </row>
    <row r="41" spans="1:25" s="9" customFormat="1" ht="4.9000000000000004" customHeight="1" thickTop="1" thickBot="1" x14ac:dyDescent="0.3">
      <c r="A41" s="100"/>
      <c r="B41" s="101"/>
      <c r="C41" s="102"/>
      <c r="D41" s="103"/>
      <c r="E41" s="58"/>
      <c r="F41" s="58"/>
      <c r="G41" s="104"/>
      <c r="H41" s="105"/>
      <c r="I41" s="106"/>
      <c r="J41" s="106"/>
      <c r="K41" s="60"/>
      <c r="L41" s="44"/>
      <c r="M41" s="45"/>
      <c r="N41" s="45"/>
      <c r="O41" s="45"/>
      <c r="P41" s="46"/>
      <c r="Q41" s="79"/>
      <c r="R41" s="80"/>
      <c r="S41" s="81"/>
      <c r="T41" s="82"/>
      <c r="U41" s="83"/>
      <c r="V41" s="84"/>
      <c r="W41" s="80"/>
      <c r="X41" s="85"/>
    </row>
    <row r="42" spans="1:25" s="6" customFormat="1" ht="9" customHeight="1" thickTop="1" thickBot="1" x14ac:dyDescent="0.3">
      <c r="A42" s="134" t="s">
        <v>160</v>
      </c>
      <c r="B42" s="121" t="s">
        <v>7</v>
      </c>
      <c r="C42" s="121"/>
      <c r="D42" s="121" t="s">
        <v>8</v>
      </c>
      <c r="E42" s="121" t="s">
        <v>9</v>
      </c>
      <c r="F42" s="121" t="s">
        <v>10</v>
      </c>
      <c r="G42" s="121" t="s">
        <v>11</v>
      </c>
      <c r="H42" s="121" t="s">
        <v>12</v>
      </c>
      <c r="I42" s="122" t="s">
        <v>16</v>
      </c>
      <c r="J42" s="123" t="s">
        <v>13</v>
      </c>
      <c r="K42" s="123" t="s">
        <v>14</v>
      </c>
      <c r="L42" s="124" t="s">
        <v>21</v>
      </c>
      <c r="M42" s="125" t="s">
        <v>36</v>
      </c>
      <c r="N42" s="125" t="s">
        <v>33</v>
      </c>
      <c r="O42" s="125" t="s">
        <v>34</v>
      </c>
      <c r="P42" s="122" t="s">
        <v>174</v>
      </c>
      <c r="Q42" s="131"/>
      <c r="R42" s="132"/>
      <c r="S42" s="132"/>
      <c r="T42" s="132"/>
      <c r="U42" s="133"/>
      <c r="V42" s="121" t="s">
        <v>166</v>
      </c>
      <c r="W42" s="121" t="s">
        <v>167</v>
      </c>
      <c r="X42" s="126" t="s">
        <v>168</v>
      </c>
      <c r="Y42" s="5"/>
    </row>
    <row r="43" spans="1:25" s="3" customFormat="1" ht="15" customHeight="1" thickTop="1" thickBot="1" x14ac:dyDescent="0.3">
      <c r="A43" s="108" t="s">
        <v>2</v>
      </c>
      <c r="B43" s="196" t="s">
        <v>60</v>
      </c>
      <c r="C43" s="199" t="s">
        <v>0</v>
      </c>
      <c r="D43" s="418" t="s">
        <v>176</v>
      </c>
      <c r="E43" s="56" t="s">
        <v>103</v>
      </c>
      <c r="F43" s="56" t="s">
        <v>61</v>
      </c>
      <c r="G43" s="203" t="s">
        <v>0</v>
      </c>
      <c r="H43" s="205" t="s">
        <v>0</v>
      </c>
      <c r="I43" s="201">
        <v>0</v>
      </c>
      <c r="J43" s="201">
        <v>0</v>
      </c>
      <c r="K43" s="362">
        <f>IF(I43=" "," ",(I43+$H$6-J43))</f>
        <v>0</v>
      </c>
      <c r="L43" s="363">
        <v>500</v>
      </c>
      <c r="M43" s="397">
        <v>42221</v>
      </c>
      <c r="N43" s="372" t="str">
        <f>IF(V43=1,"VERIFIED",IF(W43=1,"RECHECKED",IF(R43=1,"RECHECK",IF(T43=1,"VERIFY",IF(U43=1,"NEED APP","NOT SCHED")))))</f>
        <v>VERIFY</v>
      </c>
      <c r="O43" s="42" t="s">
        <v>151</v>
      </c>
      <c r="P43" s="215" t="s">
        <v>154</v>
      </c>
      <c r="Q43" s="72">
        <f>IF(A44=" "," ",1)</f>
        <v>1</v>
      </c>
      <c r="R43" s="73" t="s">
        <v>0</v>
      </c>
      <c r="S43" s="74" t="s">
        <v>0</v>
      </c>
      <c r="T43" s="75">
        <v>1</v>
      </c>
      <c r="U43" s="76" t="s">
        <v>0</v>
      </c>
      <c r="V43" s="77" t="s">
        <v>0</v>
      </c>
      <c r="W43" s="73" t="s">
        <v>0</v>
      </c>
      <c r="X43" s="78" t="s">
        <v>0</v>
      </c>
      <c r="Y43" s="4"/>
    </row>
    <row r="44" spans="1:25" s="3" customFormat="1" ht="15" customHeight="1" thickTop="1" thickBot="1" x14ac:dyDescent="0.3">
      <c r="A44" s="109">
        <v>0</v>
      </c>
      <c r="B44" s="197"/>
      <c r="C44" s="199"/>
      <c r="D44" s="418" t="s">
        <v>35</v>
      </c>
      <c r="E44" s="415" t="s">
        <v>153</v>
      </c>
      <c r="F44" s="416"/>
      <c r="G44" s="204"/>
      <c r="H44" s="206"/>
      <c r="I44" s="202"/>
      <c r="J44" s="202"/>
      <c r="K44" s="364"/>
      <c r="L44" s="365"/>
      <c r="M44" s="398"/>
      <c r="N44" s="373"/>
      <c r="O44" s="43" t="s">
        <v>152</v>
      </c>
      <c r="P44" s="216"/>
      <c r="Q44" s="217" t="s">
        <v>200</v>
      </c>
      <c r="R44" s="218"/>
      <c r="S44" s="218"/>
      <c r="T44" s="218"/>
      <c r="U44" s="219"/>
      <c r="V44" s="378" t="s">
        <v>207</v>
      </c>
      <c r="W44" s="379"/>
      <c r="X44" s="380"/>
      <c r="Y44" s="4"/>
    </row>
    <row r="45" spans="1:25" s="8" customFormat="1" ht="9" customHeight="1" thickTop="1" thickBot="1" x14ac:dyDescent="0.3">
      <c r="A45" s="35" t="s">
        <v>102</v>
      </c>
      <c r="B45" s="197"/>
      <c r="C45" s="199"/>
      <c r="D45" s="419" t="s">
        <v>0</v>
      </c>
      <c r="E45" s="130" t="s">
        <v>9</v>
      </c>
      <c r="F45" s="127" t="s">
        <v>10</v>
      </c>
      <c r="G45" s="128" t="s">
        <v>15</v>
      </c>
      <c r="H45" s="129" t="s">
        <v>173</v>
      </c>
      <c r="I45" s="129" t="s">
        <v>18</v>
      </c>
      <c r="J45" s="407" t="s">
        <v>17</v>
      </c>
      <c r="K45" s="408" t="s">
        <v>4</v>
      </c>
      <c r="L45" s="407" t="s">
        <v>175</v>
      </c>
      <c r="M45" s="303" t="s">
        <v>163</v>
      </c>
      <c r="N45" s="304"/>
      <c r="O45" s="304"/>
      <c r="P45" s="305"/>
      <c r="Q45" s="220"/>
      <c r="R45" s="221"/>
      <c r="S45" s="221"/>
      <c r="T45" s="221"/>
      <c r="U45" s="222"/>
      <c r="V45" s="381"/>
      <c r="W45" s="382"/>
      <c r="X45" s="383"/>
      <c r="Y45" s="7"/>
    </row>
    <row r="46" spans="1:25" s="3" customFormat="1" ht="15" customHeight="1" thickBot="1" x14ac:dyDescent="0.3">
      <c r="A46" s="99">
        <f>A39+1</f>
        <v>6</v>
      </c>
      <c r="B46" s="197"/>
      <c r="C46" s="199"/>
      <c r="D46" s="418" t="s">
        <v>177</v>
      </c>
      <c r="E46" s="415" t="s">
        <v>19</v>
      </c>
      <c r="F46" s="416"/>
      <c r="G46" s="207" t="s">
        <v>0</v>
      </c>
      <c r="H46" s="209" t="s">
        <v>0</v>
      </c>
      <c r="I46" s="205" t="s">
        <v>0</v>
      </c>
      <c r="J46" s="366" t="s">
        <v>158</v>
      </c>
      <c r="K46" s="367" t="str">
        <f>IF(S43=1,"Photo Needed","")</f>
        <v/>
      </c>
      <c r="L46" s="331" t="s">
        <v>202</v>
      </c>
      <c r="M46" s="306"/>
      <c r="N46" s="307"/>
      <c r="O46" s="307"/>
      <c r="P46" s="308"/>
      <c r="Q46" s="220"/>
      <c r="R46" s="221"/>
      <c r="S46" s="221"/>
      <c r="T46" s="221"/>
      <c r="U46" s="222"/>
      <c r="V46" s="381"/>
      <c r="W46" s="382"/>
      <c r="X46" s="383"/>
      <c r="Y46" s="4"/>
    </row>
    <row r="47" spans="1:25" s="3" customFormat="1" ht="15" customHeight="1" thickTop="1" thickBot="1" x14ac:dyDescent="0.3">
      <c r="A47" s="302" t="str">
        <f>IF(V43=1,"VERIFIED",IF(W43=1,"RECHECKED",IF(R43=1,"RECHECK",IF(T43=1,"VERIFY",IF(U43=1,"NEED PMT APP","SANITY CHECK")))))</f>
        <v>VERIFY</v>
      </c>
      <c r="B47" s="198"/>
      <c r="C47" s="200"/>
      <c r="D47" s="418" t="s">
        <v>178</v>
      </c>
      <c r="E47" s="57" t="s">
        <v>0</v>
      </c>
      <c r="F47" s="57" t="s">
        <v>0</v>
      </c>
      <c r="G47" s="208"/>
      <c r="H47" s="210"/>
      <c r="I47" s="211"/>
      <c r="J47" s="368"/>
      <c r="K47" s="369"/>
      <c r="L47" s="332"/>
      <c r="M47" s="309"/>
      <c r="N47" s="310"/>
      <c r="O47" s="310"/>
      <c r="P47" s="311"/>
      <c r="Q47" s="223"/>
      <c r="R47" s="224"/>
      <c r="S47" s="224"/>
      <c r="T47" s="224"/>
      <c r="U47" s="225"/>
      <c r="V47" s="384"/>
      <c r="W47" s="385"/>
      <c r="X47" s="386"/>
      <c r="Y47" s="4"/>
    </row>
    <row r="48" spans="1:25" s="3" customFormat="1" ht="60.75" customHeight="1" thickTop="1" thickBot="1" x14ac:dyDescent="0.3">
      <c r="A48" s="266" t="s">
        <v>190</v>
      </c>
      <c r="B48" s="288"/>
      <c r="C48" s="288"/>
      <c r="D48" s="288"/>
      <c r="E48" s="288"/>
      <c r="F48" s="288"/>
      <c r="G48" s="288"/>
      <c r="H48" s="288"/>
      <c r="I48" s="288"/>
      <c r="J48" s="288"/>
      <c r="K48" s="288"/>
      <c r="L48" s="288"/>
      <c r="M48" s="288"/>
      <c r="N48" s="288"/>
      <c r="O48" s="288"/>
      <c r="P48" s="289"/>
      <c r="Q48" s="243" t="s">
        <v>201</v>
      </c>
      <c r="R48" s="244"/>
      <c r="S48" s="244"/>
      <c r="T48" s="244"/>
      <c r="U48" s="245"/>
      <c r="V48" s="66"/>
      <c r="W48" s="38"/>
      <c r="X48" s="68"/>
      <c r="Y48" s="4"/>
    </row>
    <row r="49" spans="1:25" s="6" customFormat="1" ht="9" customHeight="1" thickTop="1" thickBot="1" x14ac:dyDescent="0.3">
      <c r="A49" s="134" t="s">
        <v>160</v>
      </c>
      <c r="B49" s="121" t="s">
        <v>7</v>
      </c>
      <c r="C49" s="121"/>
      <c r="D49" s="121" t="s">
        <v>8</v>
      </c>
      <c r="E49" s="121" t="s">
        <v>9</v>
      </c>
      <c r="F49" s="121" t="s">
        <v>10</v>
      </c>
      <c r="G49" s="121" t="s">
        <v>11</v>
      </c>
      <c r="H49" s="121" t="s">
        <v>12</v>
      </c>
      <c r="I49" s="122" t="s">
        <v>16</v>
      </c>
      <c r="J49" s="123" t="s">
        <v>13</v>
      </c>
      <c r="K49" s="123" t="s">
        <v>14</v>
      </c>
      <c r="L49" s="124" t="s">
        <v>21</v>
      </c>
      <c r="M49" s="125" t="s">
        <v>36</v>
      </c>
      <c r="N49" s="125" t="s">
        <v>33</v>
      </c>
      <c r="O49" s="125" t="s">
        <v>34</v>
      </c>
      <c r="P49" s="122" t="s">
        <v>174</v>
      </c>
      <c r="Q49" s="131"/>
      <c r="R49" s="132"/>
      <c r="S49" s="132"/>
      <c r="T49" s="132"/>
      <c r="U49" s="133"/>
      <c r="V49" s="121" t="s">
        <v>166</v>
      </c>
      <c r="W49" s="121" t="s">
        <v>167</v>
      </c>
      <c r="X49" s="126" t="s">
        <v>168</v>
      </c>
      <c r="Y49" s="5"/>
    </row>
    <row r="50" spans="1:25" s="3" customFormat="1" ht="15" customHeight="1" thickTop="1" thickBot="1" x14ac:dyDescent="0.3">
      <c r="A50" s="108" t="s">
        <v>2</v>
      </c>
      <c r="B50" s="196" t="s">
        <v>52</v>
      </c>
      <c r="C50" s="199" t="s">
        <v>0</v>
      </c>
      <c r="D50" s="418" t="s">
        <v>176</v>
      </c>
      <c r="E50" s="56" t="s">
        <v>209</v>
      </c>
      <c r="F50" s="56" t="s">
        <v>53</v>
      </c>
      <c r="G50" s="203" t="s">
        <v>0</v>
      </c>
      <c r="H50" s="205" t="s">
        <v>0</v>
      </c>
      <c r="I50" s="201">
        <v>11</v>
      </c>
      <c r="J50" s="201">
        <v>0</v>
      </c>
      <c r="K50" s="362">
        <f>IF(I50=" "," ",(I50+$H$6-J50))</f>
        <v>11</v>
      </c>
      <c r="L50" s="363">
        <v>500</v>
      </c>
      <c r="M50" s="397">
        <v>42203</v>
      </c>
      <c r="N50" s="372" t="str">
        <f>IF(V50=1,"VERIFIED",IF(W50=1,"RECHECKED",IF(R50=1,"RECHECK",IF(T50=1,"VERIFY",IF(U50=1,"NEED APP","NOT SCHED")))))</f>
        <v>NOT SCHED</v>
      </c>
      <c r="O50" s="42" t="s">
        <v>151</v>
      </c>
      <c r="P50" s="270" t="s">
        <v>165</v>
      </c>
      <c r="Q50" s="72">
        <f>IF(A51=" "," ",1)</f>
        <v>1</v>
      </c>
      <c r="R50" s="73" t="s">
        <v>0</v>
      </c>
      <c r="S50" s="74">
        <v>1</v>
      </c>
      <c r="T50" s="75" t="s">
        <v>0</v>
      </c>
      <c r="U50" s="76" t="s">
        <v>0</v>
      </c>
      <c r="V50" s="77" t="s">
        <v>0</v>
      </c>
      <c r="W50" s="73" t="s">
        <v>0</v>
      </c>
      <c r="X50" s="78" t="s">
        <v>0</v>
      </c>
      <c r="Y50" s="4"/>
    </row>
    <row r="51" spans="1:25" s="3" customFormat="1" ht="15" customHeight="1" thickTop="1" thickBot="1" x14ac:dyDescent="0.3">
      <c r="A51" s="109">
        <v>0</v>
      </c>
      <c r="B51" s="197"/>
      <c r="C51" s="199"/>
      <c r="D51" s="418" t="s">
        <v>35</v>
      </c>
      <c r="E51" s="415" t="s">
        <v>153</v>
      </c>
      <c r="F51" s="416"/>
      <c r="G51" s="204"/>
      <c r="H51" s="206"/>
      <c r="I51" s="202"/>
      <c r="J51" s="202"/>
      <c r="K51" s="364"/>
      <c r="L51" s="365"/>
      <c r="M51" s="398"/>
      <c r="N51" s="373"/>
      <c r="O51" s="43" t="s">
        <v>152</v>
      </c>
      <c r="P51" s="271"/>
      <c r="Q51" s="217" t="s">
        <v>199</v>
      </c>
      <c r="R51" s="218"/>
      <c r="S51" s="218"/>
      <c r="T51" s="218"/>
      <c r="U51" s="219"/>
      <c r="V51" s="378" t="s">
        <v>207</v>
      </c>
      <c r="W51" s="379"/>
      <c r="X51" s="380"/>
      <c r="Y51" s="4"/>
    </row>
    <row r="52" spans="1:25" s="8" customFormat="1" ht="9" customHeight="1" thickTop="1" thickBot="1" x14ac:dyDescent="0.3">
      <c r="A52" s="35" t="s">
        <v>115</v>
      </c>
      <c r="B52" s="197"/>
      <c r="C52" s="199"/>
      <c r="D52" s="419" t="s">
        <v>0</v>
      </c>
      <c r="E52" s="130" t="s">
        <v>9</v>
      </c>
      <c r="F52" s="127" t="s">
        <v>10</v>
      </c>
      <c r="G52" s="128" t="s">
        <v>15</v>
      </c>
      <c r="H52" s="129" t="s">
        <v>173</v>
      </c>
      <c r="I52" s="129" t="s">
        <v>18</v>
      </c>
      <c r="J52" s="407" t="s">
        <v>17</v>
      </c>
      <c r="K52" s="408" t="s">
        <v>4</v>
      </c>
      <c r="L52" s="407" t="s">
        <v>175</v>
      </c>
      <c r="M52" s="312" t="s">
        <v>193</v>
      </c>
      <c r="N52" s="313"/>
      <c r="O52" s="313"/>
      <c r="P52" s="314"/>
      <c r="Q52" s="220"/>
      <c r="R52" s="221"/>
      <c r="S52" s="221"/>
      <c r="T52" s="221"/>
      <c r="U52" s="222"/>
      <c r="V52" s="381"/>
      <c r="W52" s="382"/>
      <c r="X52" s="383"/>
      <c r="Y52" s="7"/>
    </row>
    <row r="53" spans="1:25" s="3" customFormat="1" ht="15" customHeight="1" thickBot="1" x14ac:dyDescent="0.3">
      <c r="A53" s="99">
        <f>A46+1</f>
        <v>7</v>
      </c>
      <c r="B53" s="197"/>
      <c r="C53" s="199"/>
      <c r="D53" s="418" t="s">
        <v>177</v>
      </c>
      <c r="E53" s="415" t="s">
        <v>19</v>
      </c>
      <c r="F53" s="416"/>
      <c r="G53" s="207" t="s">
        <v>0</v>
      </c>
      <c r="H53" s="209" t="s">
        <v>0</v>
      </c>
      <c r="I53" s="205" t="s">
        <v>0</v>
      </c>
      <c r="J53" s="366" t="s">
        <v>158</v>
      </c>
      <c r="K53" s="367" t="str">
        <f>IF(S50=1,"Photo Needed","")</f>
        <v>Photo Needed</v>
      </c>
      <c r="L53" s="331" t="s">
        <v>202</v>
      </c>
      <c r="M53" s="315"/>
      <c r="N53" s="316"/>
      <c r="O53" s="316"/>
      <c r="P53" s="317"/>
      <c r="Q53" s="220"/>
      <c r="R53" s="221"/>
      <c r="S53" s="221"/>
      <c r="T53" s="221"/>
      <c r="U53" s="222"/>
      <c r="V53" s="381"/>
      <c r="W53" s="382"/>
      <c r="X53" s="383"/>
      <c r="Y53" s="4"/>
    </row>
    <row r="54" spans="1:25" s="3" customFormat="1" ht="15" customHeight="1" thickTop="1" thickBot="1" x14ac:dyDescent="0.3">
      <c r="A54" s="299" t="str">
        <f>IF(V50=1,"VERIFIED",IF(W50=1,"RECHECKED",IF(R50=1,"RECHECK",IF(T50=1,"VERIFY",IF(U50=1,"NEED PMT APP","SANITY CHECK")))))</f>
        <v>SANITY CHECK</v>
      </c>
      <c r="B54" s="198"/>
      <c r="C54" s="200"/>
      <c r="D54" s="418" t="s">
        <v>178</v>
      </c>
      <c r="E54" s="57" t="s">
        <v>0</v>
      </c>
      <c r="F54" s="57" t="s">
        <v>0</v>
      </c>
      <c r="G54" s="208"/>
      <c r="H54" s="210"/>
      <c r="I54" s="211"/>
      <c r="J54" s="368"/>
      <c r="K54" s="369"/>
      <c r="L54" s="332"/>
      <c r="M54" s="318"/>
      <c r="N54" s="319"/>
      <c r="O54" s="319"/>
      <c r="P54" s="320"/>
      <c r="Q54" s="223"/>
      <c r="R54" s="224"/>
      <c r="S54" s="224"/>
      <c r="T54" s="224"/>
      <c r="U54" s="225"/>
      <c r="V54" s="384"/>
      <c r="W54" s="385"/>
      <c r="X54" s="386"/>
      <c r="Y54" s="4"/>
    </row>
    <row r="55" spans="1:25" s="9" customFormat="1" ht="4.9000000000000004" customHeight="1" thickTop="1" thickBot="1" x14ac:dyDescent="0.3">
      <c r="A55" s="100"/>
      <c r="B55" s="101"/>
      <c r="C55" s="102"/>
      <c r="D55" s="103"/>
      <c r="E55" s="58"/>
      <c r="F55" s="58"/>
      <c r="G55" s="104"/>
      <c r="H55" s="105"/>
      <c r="I55" s="106"/>
      <c r="J55" s="106"/>
      <c r="K55" s="60"/>
      <c r="L55" s="44"/>
      <c r="M55" s="45"/>
      <c r="N55" s="45"/>
      <c r="O55" s="45"/>
      <c r="P55" s="46"/>
      <c r="Q55" s="79"/>
      <c r="R55" s="80"/>
      <c r="S55" s="81"/>
      <c r="T55" s="82"/>
      <c r="U55" s="83"/>
      <c r="V55" s="84"/>
      <c r="W55" s="80"/>
      <c r="X55" s="85"/>
    </row>
    <row r="56" spans="1:25" s="6" customFormat="1" ht="9" customHeight="1" thickTop="1" thickBot="1" x14ac:dyDescent="0.3">
      <c r="A56" s="134" t="s">
        <v>160</v>
      </c>
      <c r="B56" s="121" t="s">
        <v>7</v>
      </c>
      <c r="C56" s="121"/>
      <c r="D56" s="121" t="s">
        <v>8</v>
      </c>
      <c r="E56" s="121" t="s">
        <v>9</v>
      </c>
      <c r="F56" s="121" t="s">
        <v>10</v>
      </c>
      <c r="G56" s="121" t="s">
        <v>11</v>
      </c>
      <c r="H56" s="121" t="s">
        <v>12</v>
      </c>
      <c r="I56" s="122" t="s">
        <v>16</v>
      </c>
      <c r="J56" s="123" t="s">
        <v>13</v>
      </c>
      <c r="K56" s="123" t="s">
        <v>14</v>
      </c>
      <c r="L56" s="124" t="s">
        <v>21</v>
      </c>
      <c r="M56" s="125" t="s">
        <v>36</v>
      </c>
      <c r="N56" s="125" t="s">
        <v>33</v>
      </c>
      <c r="O56" s="125" t="s">
        <v>34</v>
      </c>
      <c r="P56" s="122" t="s">
        <v>174</v>
      </c>
      <c r="Q56" s="131"/>
      <c r="R56" s="132"/>
      <c r="S56" s="132"/>
      <c r="T56" s="132"/>
      <c r="U56" s="133"/>
      <c r="V56" s="121" t="s">
        <v>166</v>
      </c>
      <c r="W56" s="121" t="s">
        <v>167</v>
      </c>
      <c r="X56" s="126" t="s">
        <v>168</v>
      </c>
      <c r="Y56" s="5"/>
    </row>
    <row r="57" spans="1:25" s="3" customFormat="1" ht="15" customHeight="1" thickTop="1" thickBot="1" x14ac:dyDescent="0.3">
      <c r="A57" s="108" t="s">
        <v>2</v>
      </c>
      <c r="B57" s="196" t="s">
        <v>41</v>
      </c>
      <c r="C57" s="199" t="s">
        <v>0</v>
      </c>
      <c r="D57" s="418" t="s">
        <v>176</v>
      </c>
      <c r="E57" s="56" t="s">
        <v>210</v>
      </c>
      <c r="F57" s="56" t="s">
        <v>69</v>
      </c>
      <c r="G57" s="203" t="s">
        <v>0</v>
      </c>
      <c r="H57" s="205" t="s">
        <v>0</v>
      </c>
      <c r="I57" s="201">
        <v>0</v>
      </c>
      <c r="J57" s="201">
        <v>0</v>
      </c>
      <c r="K57" s="362">
        <f>IF(I57=" "," ",(I57+$H$6-J57))</f>
        <v>0</v>
      </c>
      <c r="L57" s="363">
        <v>500</v>
      </c>
      <c r="M57" s="397">
        <v>42221</v>
      </c>
      <c r="N57" s="370" t="str">
        <f>IF(V57=1,"VERIFIED",IF(W57=1,"RECHECKED",IF(R57=1,"RECHECK",IF(T57=1,"VERIFY",IF(U57=1,"NEED APP","NOT SCHED")))))</f>
        <v>VERIFY</v>
      </c>
      <c r="O57" s="42" t="s">
        <v>151</v>
      </c>
      <c r="P57" s="215" t="s">
        <v>155</v>
      </c>
      <c r="Q57" s="72">
        <f>IF(A58=" "," ",1)</f>
        <v>1</v>
      </c>
      <c r="R57" s="73" t="s">
        <v>0</v>
      </c>
      <c r="S57" s="74">
        <v>1</v>
      </c>
      <c r="T57" s="75">
        <v>1</v>
      </c>
      <c r="U57" s="76" t="s">
        <v>0</v>
      </c>
      <c r="V57" s="77" t="s">
        <v>0</v>
      </c>
      <c r="W57" s="73" t="s">
        <v>0</v>
      </c>
      <c r="X57" s="78" t="s">
        <v>0</v>
      </c>
      <c r="Y57" s="4"/>
    </row>
    <row r="58" spans="1:25" s="3" customFormat="1" ht="15" customHeight="1" thickTop="1" thickBot="1" x14ac:dyDescent="0.3">
      <c r="A58" s="35" t="s">
        <v>136</v>
      </c>
      <c r="B58" s="197"/>
      <c r="C58" s="199"/>
      <c r="D58" s="418" t="s">
        <v>35</v>
      </c>
      <c r="E58" s="56" t="str">
        <f>E57</f>
        <v xml:space="preserve">41 45 45.600 N </v>
      </c>
      <c r="F58" s="56" t="str">
        <f>F57</f>
        <v xml:space="preserve">70 36 48.060 W </v>
      </c>
      <c r="G58" s="204"/>
      <c r="H58" s="206"/>
      <c r="I58" s="202"/>
      <c r="J58" s="202"/>
      <c r="K58" s="364"/>
      <c r="L58" s="365"/>
      <c r="M58" s="398"/>
      <c r="N58" s="371"/>
      <c r="O58" s="43" t="s">
        <v>152</v>
      </c>
      <c r="P58" s="216"/>
      <c r="Q58" s="217" t="s">
        <v>200</v>
      </c>
      <c r="R58" s="218"/>
      <c r="S58" s="218"/>
      <c r="T58" s="218"/>
      <c r="U58" s="219"/>
      <c r="V58" s="378" t="s">
        <v>207</v>
      </c>
      <c r="W58" s="379"/>
      <c r="X58" s="380"/>
      <c r="Y58" s="4"/>
    </row>
    <row r="59" spans="1:25" s="8" customFormat="1" ht="9" customHeight="1" thickTop="1" thickBot="1" x14ac:dyDescent="0.3">
      <c r="A59" s="35" t="s">
        <v>137</v>
      </c>
      <c r="B59" s="197"/>
      <c r="C59" s="199"/>
      <c r="D59" s="419" t="s">
        <v>0</v>
      </c>
      <c r="E59" s="130" t="s">
        <v>9</v>
      </c>
      <c r="F59" s="127" t="s">
        <v>10</v>
      </c>
      <c r="G59" s="128" t="s">
        <v>15</v>
      </c>
      <c r="H59" s="129" t="s">
        <v>173</v>
      </c>
      <c r="I59" s="129" t="s">
        <v>18</v>
      </c>
      <c r="J59" s="407" t="s">
        <v>17</v>
      </c>
      <c r="K59" s="408" t="s">
        <v>4</v>
      </c>
      <c r="L59" s="407" t="s">
        <v>175</v>
      </c>
      <c r="M59" s="335" t="s">
        <v>203</v>
      </c>
      <c r="N59" s="336"/>
      <c r="O59" s="336"/>
      <c r="P59" s="337"/>
      <c r="Q59" s="220"/>
      <c r="R59" s="221"/>
      <c r="S59" s="221"/>
      <c r="T59" s="221"/>
      <c r="U59" s="222"/>
      <c r="V59" s="381"/>
      <c r="W59" s="382"/>
      <c r="X59" s="383"/>
      <c r="Y59" s="7"/>
    </row>
    <row r="60" spans="1:25" s="3" customFormat="1" ht="15" customHeight="1" thickBot="1" x14ac:dyDescent="0.3">
      <c r="A60" s="99">
        <f>A53+1</f>
        <v>8</v>
      </c>
      <c r="B60" s="197"/>
      <c r="C60" s="199"/>
      <c r="D60" s="418" t="s">
        <v>177</v>
      </c>
      <c r="E60" s="415" t="s">
        <v>19</v>
      </c>
      <c r="F60" s="416"/>
      <c r="G60" s="207" t="s">
        <v>0</v>
      </c>
      <c r="H60" s="209" t="s">
        <v>0</v>
      </c>
      <c r="I60" s="205" t="s">
        <v>0</v>
      </c>
      <c r="J60" s="366" t="s">
        <v>158</v>
      </c>
      <c r="K60" s="367" t="str">
        <f>IF(S57=1,"Photo Needed","")</f>
        <v>Photo Needed</v>
      </c>
      <c r="L60" s="331" t="s">
        <v>204</v>
      </c>
      <c r="M60" s="338"/>
      <c r="N60" s="339"/>
      <c r="O60" s="339"/>
      <c r="P60" s="340"/>
      <c r="Q60" s="220"/>
      <c r="R60" s="221"/>
      <c r="S60" s="221"/>
      <c r="T60" s="221"/>
      <c r="U60" s="222"/>
      <c r="V60" s="381"/>
      <c r="W60" s="382"/>
      <c r="X60" s="383"/>
      <c r="Y60" s="4"/>
    </row>
    <row r="61" spans="1:25" s="3" customFormat="1" ht="15" customHeight="1" thickTop="1" thickBot="1" x14ac:dyDescent="0.3">
      <c r="A61" s="330" t="str">
        <f>IF(V57=1,"VERIFIED",IF(W57=1,"RECHECKED",IF(R57=1,"RECHECK",IF(T57=1,"VERIFY",IF(U57=1,"NEED PMT APP","SANITY CHECK")))))</f>
        <v>VERIFY</v>
      </c>
      <c r="B61" s="198"/>
      <c r="C61" s="200"/>
      <c r="D61" s="418" t="s">
        <v>178</v>
      </c>
      <c r="E61" s="57" t="s">
        <v>0</v>
      </c>
      <c r="F61" s="57" t="s">
        <v>0</v>
      </c>
      <c r="G61" s="208"/>
      <c r="H61" s="210"/>
      <c r="I61" s="211"/>
      <c r="J61" s="368"/>
      <c r="K61" s="369"/>
      <c r="L61" s="332"/>
      <c r="M61" s="341"/>
      <c r="N61" s="342"/>
      <c r="O61" s="342"/>
      <c r="P61" s="343"/>
      <c r="Q61" s="223"/>
      <c r="R61" s="224"/>
      <c r="S61" s="224"/>
      <c r="T61" s="224"/>
      <c r="U61" s="225"/>
      <c r="V61" s="384"/>
      <c r="W61" s="385"/>
      <c r="X61" s="386"/>
      <c r="Y61" s="4"/>
    </row>
    <row r="62" spans="1:25" s="9" customFormat="1" ht="4.9000000000000004" customHeight="1" thickTop="1" thickBot="1" x14ac:dyDescent="0.3">
      <c r="A62" s="100"/>
      <c r="B62" s="101"/>
      <c r="C62" s="102"/>
      <c r="D62" s="103"/>
      <c r="E62" s="58"/>
      <c r="F62" s="58"/>
      <c r="G62" s="104"/>
      <c r="H62" s="105"/>
      <c r="I62" s="106"/>
      <c r="J62" s="106"/>
      <c r="K62" s="60"/>
      <c r="L62" s="44"/>
      <c r="M62" s="45"/>
      <c r="N62" s="45"/>
      <c r="O62" s="45"/>
      <c r="P62" s="46"/>
      <c r="Q62" s="79"/>
      <c r="R62" s="80"/>
      <c r="S62" s="81"/>
      <c r="T62" s="82"/>
      <c r="U62" s="83"/>
      <c r="V62" s="84"/>
      <c r="W62" s="80"/>
      <c r="X62" s="85"/>
    </row>
    <row r="63" spans="1:25" s="6" customFormat="1" ht="9" customHeight="1" thickTop="1" thickBot="1" x14ac:dyDescent="0.3">
      <c r="A63" s="134" t="s">
        <v>160</v>
      </c>
      <c r="B63" s="121" t="s">
        <v>7</v>
      </c>
      <c r="C63" s="121"/>
      <c r="D63" s="121" t="s">
        <v>8</v>
      </c>
      <c r="E63" s="121" t="s">
        <v>9</v>
      </c>
      <c r="F63" s="121" t="s">
        <v>10</v>
      </c>
      <c r="G63" s="121" t="s">
        <v>11</v>
      </c>
      <c r="H63" s="121" t="s">
        <v>12</v>
      </c>
      <c r="I63" s="122" t="s">
        <v>16</v>
      </c>
      <c r="J63" s="123" t="s">
        <v>13</v>
      </c>
      <c r="K63" s="123" t="s">
        <v>14</v>
      </c>
      <c r="L63" s="124" t="s">
        <v>21</v>
      </c>
      <c r="M63" s="125" t="s">
        <v>36</v>
      </c>
      <c r="N63" s="125" t="s">
        <v>33</v>
      </c>
      <c r="O63" s="125" t="s">
        <v>34</v>
      </c>
      <c r="P63" s="122" t="s">
        <v>174</v>
      </c>
      <c r="Q63" s="131"/>
      <c r="R63" s="132"/>
      <c r="S63" s="132"/>
      <c r="T63" s="132"/>
      <c r="U63" s="133"/>
      <c r="V63" s="121" t="s">
        <v>166</v>
      </c>
      <c r="W63" s="121" t="s">
        <v>167</v>
      </c>
      <c r="X63" s="126" t="s">
        <v>168</v>
      </c>
      <c r="Y63" s="5"/>
    </row>
    <row r="64" spans="1:25" s="3" customFormat="1" ht="15" customHeight="1" thickTop="1" thickBot="1" x14ac:dyDescent="0.3">
      <c r="A64" s="108" t="s">
        <v>2</v>
      </c>
      <c r="B64" s="196" t="s">
        <v>51</v>
      </c>
      <c r="C64" s="199" t="s">
        <v>0</v>
      </c>
      <c r="D64" s="418" t="s">
        <v>176</v>
      </c>
      <c r="E64" s="56" t="s">
        <v>118</v>
      </c>
      <c r="F64" s="56" t="s">
        <v>45</v>
      </c>
      <c r="G64" s="203" t="s">
        <v>0</v>
      </c>
      <c r="H64" s="205" t="s">
        <v>0</v>
      </c>
      <c r="I64" s="201">
        <v>0</v>
      </c>
      <c r="J64" s="201">
        <v>0</v>
      </c>
      <c r="K64" s="362">
        <f>IF(I64=" "," ",(I64+$H$6-J64))</f>
        <v>0</v>
      </c>
      <c r="L64" s="363">
        <v>500</v>
      </c>
      <c r="M64" s="397">
        <v>42221</v>
      </c>
      <c r="N64" s="370" t="str">
        <f>IF(V64=1,"VERIFIED",IF(W64=1,"RECHECKED",IF(R64=1,"RECHECK",IF(T64=1,"VERIFY",IF(U64=1,"NEED APP","NOT SCHED")))))</f>
        <v>VERIFY</v>
      </c>
      <c r="O64" s="42" t="s">
        <v>151</v>
      </c>
      <c r="P64" s="215" t="s">
        <v>154</v>
      </c>
      <c r="Q64" s="72">
        <f>IF(A65=" "," ",1)</f>
        <v>1</v>
      </c>
      <c r="R64" s="73" t="s">
        <v>0</v>
      </c>
      <c r="S64" s="74">
        <v>1</v>
      </c>
      <c r="T64" s="75">
        <v>1</v>
      </c>
      <c r="U64" s="76" t="s">
        <v>0</v>
      </c>
      <c r="V64" s="77" t="s">
        <v>0</v>
      </c>
      <c r="W64" s="73" t="s">
        <v>0</v>
      </c>
      <c r="X64" s="78" t="s">
        <v>0</v>
      </c>
      <c r="Y64" s="4"/>
    </row>
    <row r="65" spans="1:25" s="3" customFormat="1" ht="15" customHeight="1" thickTop="1" thickBot="1" x14ac:dyDescent="0.3">
      <c r="A65" s="109">
        <v>0</v>
      </c>
      <c r="B65" s="197"/>
      <c r="C65" s="199"/>
      <c r="D65" s="418" t="s">
        <v>35</v>
      </c>
      <c r="E65" s="415" t="s">
        <v>153</v>
      </c>
      <c r="F65" s="416"/>
      <c r="G65" s="204"/>
      <c r="H65" s="206"/>
      <c r="I65" s="202"/>
      <c r="J65" s="202"/>
      <c r="K65" s="364"/>
      <c r="L65" s="365"/>
      <c r="M65" s="398"/>
      <c r="N65" s="371"/>
      <c r="O65" s="43" t="s">
        <v>152</v>
      </c>
      <c r="P65" s="216"/>
      <c r="Q65" s="217" t="s">
        <v>200</v>
      </c>
      <c r="R65" s="218"/>
      <c r="S65" s="218"/>
      <c r="T65" s="218"/>
      <c r="U65" s="219"/>
      <c r="V65" s="378" t="s">
        <v>207</v>
      </c>
      <c r="W65" s="379"/>
      <c r="X65" s="380"/>
      <c r="Y65" s="4"/>
    </row>
    <row r="66" spans="1:25" s="8" customFormat="1" ht="9" customHeight="1" thickTop="1" thickBot="1" x14ac:dyDescent="0.3">
      <c r="A66" s="15" t="s">
        <v>117</v>
      </c>
      <c r="B66" s="197"/>
      <c r="C66" s="199"/>
      <c r="D66" s="419" t="s">
        <v>0</v>
      </c>
      <c r="E66" s="130" t="s">
        <v>9</v>
      </c>
      <c r="F66" s="127" t="s">
        <v>10</v>
      </c>
      <c r="G66" s="128" t="s">
        <v>15</v>
      </c>
      <c r="H66" s="129" t="s">
        <v>173</v>
      </c>
      <c r="I66" s="129" t="s">
        <v>18</v>
      </c>
      <c r="J66" s="407" t="s">
        <v>17</v>
      </c>
      <c r="K66" s="408" t="s">
        <v>4</v>
      </c>
      <c r="L66" s="407" t="s">
        <v>175</v>
      </c>
      <c r="M66" s="303" t="s">
        <v>164</v>
      </c>
      <c r="N66" s="304"/>
      <c r="O66" s="304"/>
      <c r="P66" s="305"/>
      <c r="Q66" s="220"/>
      <c r="R66" s="221"/>
      <c r="S66" s="221"/>
      <c r="T66" s="221"/>
      <c r="U66" s="222"/>
      <c r="V66" s="381"/>
      <c r="W66" s="382"/>
      <c r="X66" s="383"/>
      <c r="Y66" s="7"/>
    </row>
    <row r="67" spans="1:25" s="3" customFormat="1" ht="15" customHeight="1" thickBot="1" x14ac:dyDescent="0.3">
      <c r="A67" s="99">
        <f>A60+1</f>
        <v>9</v>
      </c>
      <c r="B67" s="197"/>
      <c r="C67" s="199"/>
      <c r="D67" s="418" t="s">
        <v>177</v>
      </c>
      <c r="E67" s="415" t="s">
        <v>19</v>
      </c>
      <c r="F67" s="416"/>
      <c r="G67" s="207" t="s">
        <v>0</v>
      </c>
      <c r="H67" s="209" t="s">
        <v>0</v>
      </c>
      <c r="I67" s="205" t="s">
        <v>0</v>
      </c>
      <c r="J67" s="366" t="s">
        <v>158</v>
      </c>
      <c r="K67" s="367" t="str">
        <f>IF(S64=1,"Photo Needed","")</f>
        <v>Photo Needed</v>
      </c>
      <c r="L67" s="331" t="s">
        <v>202</v>
      </c>
      <c r="M67" s="306"/>
      <c r="N67" s="307"/>
      <c r="O67" s="307"/>
      <c r="P67" s="308"/>
      <c r="Q67" s="220"/>
      <c r="R67" s="221"/>
      <c r="S67" s="221"/>
      <c r="T67" s="221"/>
      <c r="U67" s="222"/>
      <c r="V67" s="381"/>
      <c r="W67" s="382"/>
      <c r="X67" s="383"/>
      <c r="Y67" s="4"/>
    </row>
    <row r="68" spans="1:25" s="3" customFormat="1" ht="15" customHeight="1" thickTop="1" thickBot="1" x14ac:dyDescent="0.3">
      <c r="A68" s="302" t="str">
        <f>IF(V64=1,"VERIFIED",IF(W64=1,"RECHECKED",IF(R64=1,"RECHECK",IF(T64=1,"VERIFY",IF(U64=1,"NEED PMT APP","SANITY CHECK")))))</f>
        <v>VERIFY</v>
      </c>
      <c r="B68" s="198"/>
      <c r="C68" s="200"/>
      <c r="D68" s="418" t="s">
        <v>178</v>
      </c>
      <c r="E68" s="57" t="s">
        <v>0</v>
      </c>
      <c r="F68" s="57" t="s">
        <v>0</v>
      </c>
      <c r="G68" s="208"/>
      <c r="H68" s="210"/>
      <c r="I68" s="211"/>
      <c r="J68" s="368"/>
      <c r="K68" s="369"/>
      <c r="L68" s="332"/>
      <c r="M68" s="309"/>
      <c r="N68" s="310"/>
      <c r="O68" s="310"/>
      <c r="P68" s="311"/>
      <c r="Q68" s="223"/>
      <c r="R68" s="224"/>
      <c r="S68" s="224"/>
      <c r="T68" s="224"/>
      <c r="U68" s="225"/>
      <c r="V68" s="384"/>
      <c r="W68" s="385"/>
      <c r="X68" s="386"/>
      <c r="Y68" s="4"/>
    </row>
    <row r="69" spans="1:25" s="9" customFormat="1" ht="4.9000000000000004" customHeight="1" thickTop="1" thickBot="1" x14ac:dyDescent="0.3">
      <c r="A69" s="100"/>
      <c r="B69" s="101"/>
      <c r="C69" s="102"/>
      <c r="D69" s="103"/>
      <c r="E69" s="58"/>
      <c r="F69" s="58"/>
      <c r="G69" s="104"/>
      <c r="H69" s="105"/>
      <c r="I69" s="106"/>
      <c r="J69" s="106"/>
      <c r="K69" s="60"/>
      <c r="L69" s="44"/>
      <c r="M69" s="45"/>
      <c r="N69" s="45"/>
      <c r="O69" s="45"/>
      <c r="P69" s="46"/>
      <c r="Q69" s="79"/>
      <c r="R69" s="80"/>
      <c r="S69" s="81"/>
      <c r="T69" s="82"/>
      <c r="U69" s="83"/>
      <c r="V69" s="84"/>
      <c r="W69" s="80"/>
      <c r="X69" s="85"/>
    </row>
    <row r="70" spans="1:25" s="6" customFormat="1" ht="9" customHeight="1" thickTop="1" thickBot="1" x14ac:dyDescent="0.3">
      <c r="A70" s="134" t="s">
        <v>160</v>
      </c>
      <c r="B70" s="121" t="s">
        <v>7</v>
      </c>
      <c r="C70" s="121"/>
      <c r="D70" s="121" t="s">
        <v>8</v>
      </c>
      <c r="E70" s="121" t="s">
        <v>9</v>
      </c>
      <c r="F70" s="121" t="s">
        <v>10</v>
      </c>
      <c r="G70" s="121" t="s">
        <v>11</v>
      </c>
      <c r="H70" s="121" t="s">
        <v>12</v>
      </c>
      <c r="I70" s="122" t="s">
        <v>16</v>
      </c>
      <c r="J70" s="123" t="s">
        <v>13</v>
      </c>
      <c r="K70" s="123" t="s">
        <v>14</v>
      </c>
      <c r="L70" s="124" t="s">
        <v>21</v>
      </c>
      <c r="M70" s="125" t="s">
        <v>36</v>
      </c>
      <c r="N70" s="125" t="s">
        <v>33</v>
      </c>
      <c r="O70" s="125" t="s">
        <v>34</v>
      </c>
      <c r="P70" s="122" t="s">
        <v>174</v>
      </c>
      <c r="Q70" s="131"/>
      <c r="R70" s="132"/>
      <c r="S70" s="132"/>
      <c r="T70" s="132"/>
      <c r="U70" s="133"/>
      <c r="V70" s="121" t="s">
        <v>166</v>
      </c>
      <c r="W70" s="121" t="s">
        <v>167</v>
      </c>
      <c r="X70" s="126" t="s">
        <v>168</v>
      </c>
      <c r="Y70" s="5"/>
    </row>
    <row r="71" spans="1:25" s="3" customFormat="1" ht="15" customHeight="1" thickTop="1" thickBot="1" x14ac:dyDescent="0.3">
      <c r="A71" s="108" t="s">
        <v>2</v>
      </c>
      <c r="B71" s="196" t="s">
        <v>44</v>
      </c>
      <c r="C71" s="199" t="s">
        <v>0</v>
      </c>
      <c r="D71" s="418" t="s">
        <v>176</v>
      </c>
      <c r="E71" s="56" t="s">
        <v>211</v>
      </c>
      <c r="F71" s="56" t="s">
        <v>69</v>
      </c>
      <c r="G71" s="203" t="s">
        <v>0</v>
      </c>
      <c r="H71" s="205" t="s">
        <v>0</v>
      </c>
      <c r="I71" s="201">
        <v>0</v>
      </c>
      <c r="J71" s="201">
        <v>0</v>
      </c>
      <c r="K71" s="362">
        <f>IF(I71=" "," ",(I71+$H$6-J71))</f>
        <v>0</v>
      </c>
      <c r="L71" s="363">
        <v>500</v>
      </c>
      <c r="M71" s="397">
        <v>42221</v>
      </c>
      <c r="N71" s="370" t="str">
        <f>IF(V71=1,"VERIFIED",IF(W71=1,"RECHECKED",IF(R71=1,"RECHECK",IF(T71=1,"VERIFY",IF(U71=1,"NEED APP","NOT SCHED")))))</f>
        <v>VERIFY</v>
      </c>
      <c r="O71" s="42" t="s">
        <v>151</v>
      </c>
      <c r="P71" s="215" t="s">
        <v>156</v>
      </c>
      <c r="Q71" s="72">
        <f>IF(A72=" "," ",1)</f>
        <v>1</v>
      </c>
      <c r="R71" s="73" t="s">
        <v>0</v>
      </c>
      <c r="S71" s="74" t="s">
        <v>0</v>
      </c>
      <c r="T71" s="75">
        <v>1</v>
      </c>
      <c r="U71" s="76" t="s">
        <v>0</v>
      </c>
      <c r="V71" s="77" t="s">
        <v>0</v>
      </c>
      <c r="W71" s="73" t="s">
        <v>0</v>
      </c>
      <c r="X71" s="78" t="s">
        <v>0</v>
      </c>
      <c r="Y71" s="4"/>
    </row>
    <row r="72" spans="1:25" s="3" customFormat="1" ht="15" customHeight="1" thickTop="1" thickBot="1" x14ac:dyDescent="0.3">
      <c r="A72" s="15" t="s">
        <v>139</v>
      </c>
      <c r="B72" s="197"/>
      <c r="C72" s="199"/>
      <c r="D72" s="418" t="s">
        <v>35</v>
      </c>
      <c r="E72" s="56" t="str">
        <f>E71</f>
        <v xml:space="preserve">41 45 51.420 N </v>
      </c>
      <c r="F72" s="56" t="str">
        <f>F71</f>
        <v xml:space="preserve">70 36 48.060 W </v>
      </c>
      <c r="G72" s="204"/>
      <c r="H72" s="206"/>
      <c r="I72" s="202"/>
      <c r="J72" s="202"/>
      <c r="K72" s="364"/>
      <c r="L72" s="365"/>
      <c r="M72" s="398"/>
      <c r="N72" s="371"/>
      <c r="O72" s="43" t="s">
        <v>152</v>
      </c>
      <c r="P72" s="216"/>
      <c r="Q72" s="217" t="s">
        <v>200</v>
      </c>
      <c r="R72" s="218"/>
      <c r="S72" s="218"/>
      <c r="T72" s="218"/>
      <c r="U72" s="219"/>
      <c r="V72" s="378" t="s">
        <v>207</v>
      </c>
      <c r="W72" s="379"/>
      <c r="X72" s="380"/>
      <c r="Y72" s="4"/>
    </row>
    <row r="73" spans="1:25" s="8" customFormat="1" ht="9" customHeight="1" thickTop="1" thickBot="1" x14ac:dyDescent="0.3">
      <c r="A73" s="35" t="s">
        <v>140</v>
      </c>
      <c r="B73" s="197"/>
      <c r="C73" s="199"/>
      <c r="D73" s="419" t="s">
        <v>0</v>
      </c>
      <c r="E73" s="130" t="s">
        <v>9</v>
      </c>
      <c r="F73" s="127" t="s">
        <v>10</v>
      </c>
      <c r="G73" s="128" t="s">
        <v>15</v>
      </c>
      <c r="H73" s="129" t="s">
        <v>173</v>
      </c>
      <c r="I73" s="129" t="s">
        <v>18</v>
      </c>
      <c r="J73" s="128" t="s">
        <v>17</v>
      </c>
      <c r="K73" s="129" t="s">
        <v>4</v>
      </c>
      <c r="L73" s="128" t="s">
        <v>175</v>
      </c>
      <c r="M73" s="344" t="s">
        <v>181</v>
      </c>
      <c r="N73" s="345"/>
      <c r="O73" s="345"/>
      <c r="P73" s="346"/>
      <c r="Q73" s="220"/>
      <c r="R73" s="221"/>
      <c r="S73" s="221"/>
      <c r="T73" s="221"/>
      <c r="U73" s="222"/>
      <c r="V73" s="381"/>
      <c r="W73" s="382"/>
      <c r="X73" s="383"/>
      <c r="Y73" s="7"/>
    </row>
    <row r="74" spans="1:25" s="3" customFormat="1" ht="15" customHeight="1" thickBot="1" x14ac:dyDescent="0.3">
      <c r="A74" s="99">
        <f>A67+1</f>
        <v>10</v>
      </c>
      <c r="B74" s="197"/>
      <c r="C74" s="199"/>
      <c r="D74" s="418" t="s">
        <v>177</v>
      </c>
      <c r="E74" s="415" t="s">
        <v>19</v>
      </c>
      <c r="F74" s="416"/>
      <c r="G74" s="207" t="s">
        <v>0</v>
      </c>
      <c r="H74" s="209" t="s">
        <v>0</v>
      </c>
      <c r="I74" s="205" t="s">
        <v>0</v>
      </c>
      <c r="J74" s="366" t="s">
        <v>158</v>
      </c>
      <c r="K74" s="367" t="s">
        <v>159</v>
      </c>
      <c r="L74" s="376" t="s">
        <v>205</v>
      </c>
      <c r="M74" s="347"/>
      <c r="N74" s="348"/>
      <c r="O74" s="348"/>
      <c r="P74" s="349"/>
      <c r="Q74" s="220"/>
      <c r="R74" s="221"/>
      <c r="S74" s="221"/>
      <c r="T74" s="221"/>
      <c r="U74" s="222"/>
      <c r="V74" s="381"/>
      <c r="W74" s="382"/>
      <c r="X74" s="383"/>
      <c r="Y74" s="4"/>
    </row>
    <row r="75" spans="1:25" s="3" customFormat="1" ht="15" customHeight="1" thickTop="1" thickBot="1" x14ac:dyDescent="0.3">
      <c r="A75" s="302" t="str">
        <f>IF(V71=1,"VERIFIED",IF(W71=1,"RECHECKED",IF(R71=1,"RECHECK",IF(T71=1,"VERIFY",IF(U71=1,"NEED PMT APP","SANITY CHECK")))))</f>
        <v>VERIFY</v>
      </c>
      <c r="B75" s="198"/>
      <c r="C75" s="200"/>
      <c r="D75" s="418" t="s">
        <v>178</v>
      </c>
      <c r="E75" s="57" t="s">
        <v>0</v>
      </c>
      <c r="F75" s="57" t="s">
        <v>0</v>
      </c>
      <c r="G75" s="208"/>
      <c r="H75" s="210"/>
      <c r="I75" s="211"/>
      <c r="J75" s="368"/>
      <c r="K75" s="369"/>
      <c r="L75" s="377"/>
      <c r="M75" s="350"/>
      <c r="N75" s="351"/>
      <c r="O75" s="351"/>
      <c r="P75" s="352"/>
      <c r="Q75" s="223"/>
      <c r="R75" s="224"/>
      <c r="S75" s="224"/>
      <c r="T75" s="224"/>
      <c r="U75" s="225"/>
      <c r="V75" s="384"/>
      <c r="W75" s="385"/>
      <c r="X75" s="386"/>
      <c r="Y75" s="4"/>
    </row>
    <row r="76" spans="1:25" s="9" customFormat="1" ht="4.9000000000000004" customHeight="1" thickTop="1" thickBot="1" x14ac:dyDescent="0.3">
      <c r="A76" s="100"/>
      <c r="B76" s="101"/>
      <c r="C76" s="102"/>
      <c r="D76" s="103"/>
      <c r="E76" s="58"/>
      <c r="F76" s="58"/>
      <c r="G76" s="104"/>
      <c r="H76" s="105"/>
      <c r="I76" s="106"/>
      <c r="J76" s="106"/>
      <c r="K76" s="60"/>
      <c r="L76" s="44"/>
      <c r="M76" s="45"/>
      <c r="N76" s="45"/>
      <c r="O76" s="45"/>
      <c r="P76" s="46"/>
      <c r="Q76" s="79"/>
      <c r="R76" s="80"/>
      <c r="S76" s="81"/>
      <c r="T76" s="82"/>
      <c r="U76" s="83"/>
      <c r="V76" s="84"/>
      <c r="W76" s="80"/>
      <c r="X76" s="85"/>
    </row>
    <row r="77" spans="1:25" s="6" customFormat="1" ht="9" customHeight="1" thickTop="1" thickBot="1" x14ac:dyDescent="0.3">
      <c r="A77" s="134" t="s">
        <v>160</v>
      </c>
      <c r="B77" s="121" t="s">
        <v>7</v>
      </c>
      <c r="C77" s="121"/>
      <c r="D77" s="121" t="s">
        <v>8</v>
      </c>
      <c r="E77" s="121" t="s">
        <v>9</v>
      </c>
      <c r="F77" s="121" t="s">
        <v>10</v>
      </c>
      <c r="G77" s="121" t="s">
        <v>11</v>
      </c>
      <c r="H77" s="121" t="s">
        <v>12</v>
      </c>
      <c r="I77" s="122" t="s">
        <v>16</v>
      </c>
      <c r="J77" s="123" t="s">
        <v>13</v>
      </c>
      <c r="K77" s="123" t="s">
        <v>14</v>
      </c>
      <c r="L77" s="124" t="s">
        <v>21</v>
      </c>
      <c r="M77" s="125" t="s">
        <v>36</v>
      </c>
      <c r="N77" s="125" t="s">
        <v>33</v>
      </c>
      <c r="O77" s="125" t="s">
        <v>34</v>
      </c>
      <c r="P77" s="122" t="s">
        <v>174</v>
      </c>
      <c r="Q77" s="131"/>
      <c r="R77" s="132"/>
      <c r="S77" s="132"/>
      <c r="T77" s="132"/>
      <c r="U77" s="133"/>
      <c r="V77" s="121" t="s">
        <v>166</v>
      </c>
      <c r="W77" s="121" t="s">
        <v>167</v>
      </c>
      <c r="X77" s="126" t="s">
        <v>168</v>
      </c>
      <c r="Y77" s="5"/>
    </row>
    <row r="78" spans="1:25" s="3" customFormat="1" ht="15" customHeight="1" thickTop="1" thickBot="1" x14ac:dyDescent="0.3">
      <c r="A78" s="108" t="s">
        <v>2</v>
      </c>
      <c r="B78" s="196" t="s">
        <v>47</v>
      </c>
      <c r="C78" s="199" t="s">
        <v>0</v>
      </c>
      <c r="D78" s="418" t="s">
        <v>176</v>
      </c>
      <c r="E78" s="56" t="s">
        <v>144</v>
      </c>
      <c r="F78" s="56" t="s">
        <v>48</v>
      </c>
      <c r="G78" s="203" t="s">
        <v>0</v>
      </c>
      <c r="H78" s="205" t="s">
        <v>0</v>
      </c>
      <c r="I78" s="201">
        <v>0</v>
      </c>
      <c r="J78" s="201">
        <v>0</v>
      </c>
      <c r="K78" s="362">
        <f>IF(I78=" "," ",(I78+$H$6-J78))</f>
        <v>0</v>
      </c>
      <c r="L78" s="363">
        <v>50</v>
      </c>
      <c r="M78" s="397">
        <v>42221</v>
      </c>
      <c r="N78" s="370" t="str">
        <f>IF(V78=1,"VERIFIED",IF(W78=1,"RECHECKED",IF(R78=1,"RECHECK",IF(T78=1,"VERIFY",IF(U78=1,"NEED APP","NOT SCHED")))))</f>
        <v>VERIFY</v>
      </c>
      <c r="O78" s="42" t="s">
        <v>151</v>
      </c>
      <c r="P78" s="215" t="s">
        <v>155</v>
      </c>
      <c r="Q78" s="72">
        <f>IF(A79=" "," ",1)</f>
        <v>1</v>
      </c>
      <c r="R78" s="73" t="s">
        <v>0</v>
      </c>
      <c r="S78" s="74" t="s">
        <v>0</v>
      </c>
      <c r="T78" s="75">
        <v>1</v>
      </c>
      <c r="U78" s="76" t="s">
        <v>0</v>
      </c>
      <c r="V78" s="77" t="s">
        <v>0</v>
      </c>
      <c r="W78" s="73" t="s">
        <v>0</v>
      </c>
      <c r="X78" s="78" t="s">
        <v>0</v>
      </c>
      <c r="Y78" s="4"/>
    </row>
    <row r="79" spans="1:25" s="3" customFormat="1" ht="15" customHeight="1" thickTop="1" thickBot="1" x14ac:dyDescent="0.3">
      <c r="A79" s="15" t="s">
        <v>142</v>
      </c>
      <c r="B79" s="197"/>
      <c r="C79" s="199"/>
      <c r="D79" s="418" t="s">
        <v>35</v>
      </c>
      <c r="E79" s="56" t="s">
        <v>144</v>
      </c>
      <c r="F79" s="56" t="s">
        <v>48</v>
      </c>
      <c r="G79" s="204"/>
      <c r="H79" s="206"/>
      <c r="I79" s="202"/>
      <c r="J79" s="202"/>
      <c r="K79" s="364"/>
      <c r="L79" s="365"/>
      <c r="M79" s="398"/>
      <c r="N79" s="371"/>
      <c r="O79" s="43" t="s">
        <v>152</v>
      </c>
      <c r="P79" s="216"/>
      <c r="Q79" s="217" t="s">
        <v>200</v>
      </c>
      <c r="R79" s="218"/>
      <c r="S79" s="218"/>
      <c r="T79" s="218"/>
      <c r="U79" s="219"/>
      <c r="V79" s="378" t="s">
        <v>207</v>
      </c>
      <c r="W79" s="379"/>
      <c r="X79" s="380"/>
      <c r="Y79" s="4"/>
    </row>
    <row r="80" spans="1:25" s="8" customFormat="1" ht="9" customHeight="1" thickTop="1" thickBot="1" x14ac:dyDescent="0.3">
      <c r="A80" s="35" t="s">
        <v>143</v>
      </c>
      <c r="B80" s="197"/>
      <c r="C80" s="199"/>
      <c r="D80" s="419" t="s">
        <v>0</v>
      </c>
      <c r="E80" s="130" t="s">
        <v>9</v>
      </c>
      <c r="F80" s="127" t="s">
        <v>10</v>
      </c>
      <c r="G80" s="128" t="s">
        <v>15</v>
      </c>
      <c r="H80" s="129" t="s">
        <v>173</v>
      </c>
      <c r="I80" s="129" t="s">
        <v>18</v>
      </c>
      <c r="J80" s="128" t="s">
        <v>17</v>
      </c>
      <c r="K80" s="129" t="s">
        <v>4</v>
      </c>
      <c r="L80" s="128" t="s">
        <v>175</v>
      </c>
      <c r="M80" s="353" t="s">
        <v>182</v>
      </c>
      <c r="N80" s="354"/>
      <c r="O80" s="354"/>
      <c r="P80" s="355"/>
      <c r="Q80" s="220"/>
      <c r="R80" s="221"/>
      <c r="S80" s="221"/>
      <c r="T80" s="221"/>
      <c r="U80" s="222"/>
      <c r="V80" s="381"/>
      <c r="W80" s="382"/>
      <c r="X80" s="383"/>
      <c r="Y80" s="7"/>
    </row>
    <row r="81" spans="1:25" s="3" customFormat="1" ht="15" customHeight="1" thickBot="1" x14ac:dyDescent="0.3">
      <c r="A81" s="99">
        <f>A74+1</f>
        <v>11</v>
      </c>
      <c r="B81" s="197"/>
      <c r="C81" s="199"/>
      <c r="D81" s="418" t="s">
        <v>177</v>
      </c>
      <c r="E81" s="56" t="s">
        <v>144</v>
      </c>
      <c r="F81" s="56" t="s">
        <v>48</v>
      </c>
      <c r="G81" s="207" t="s">
        <v>0</v>
      </c>
      <c r="H81" s="209" t="s">
        <v>0</v>
      </c>
      <c r="I81" s="205" t="s">
        <v>0</v>
      </c>
      <c r="J81" s="366" t="s">
        <v>158</v>
      </c>
      <c r="K81" s="367" t="s">
        <v>159</v>
      </c>
      <c r="L81" s="376" t="s">
        <v>205</v>
      </c>
      <c r="M81" s="356"/>
      <c r="N81" s="357"/>
      <c r="O81" s="357"/>
      <c r="P81" s="358"/>
      <c r="Q81" s="220"/>
      <c r="R81" s="221"/>
      <c r="S81" s="221"/>
      <c r="T81" s="221"/>
      <c r="U81" s="222"/>
      <c r="V81" s="381"/>
      <c r="W81" s="382"/>
      <c r="X81" s="383"/>
      <c r="Y81" s="4"/>
    </row>
    <row r="82" spans="1:25" s="3" customFormat="1" ht="15" customHeight="1" thickTop="1" thickBot="1" x14ac:dyDescent="0.3">
      <c r="A82" s="302" t="str">
        <f>IF(V78=1,"VERIFIED",IF(W78=1,"RECHECKED",IF(R78=1,"RECHECK",IF(T78=1,"VERIFY",IF(U78=1,"NEED PMT APP","SANITY CHECK")))))</f>
        <v>VERIFY</v>
      </c>
      <c r="B82" s="198"/>
      <c r="C82" s="200"/>
      <c r="D82" s="418" t="s">
        <v>178</v>
      </c>
      <c r="E82" s="57" t="s">
        <v>0</v>
      </c>
      <c r="F82" s="57" t="s">
        <v>0</v>
      </c>
      <c r="G82" s="208"/>
      <c r="H82" s="210"/>
      <c r="I82" s="211"/>
      <c r="J82" s="368"/>
      <c r="K82" s="369"/>
      <c r="L82" s="377"/>
      <c r="M82" s="359"/>
      <c r="N82" s="360"/>
      <c r="O82" s="360"/>
      <c r="P82" s="361"/>
      <c r="Q82" s="223"/>
      <c r="R82" s="224"/>
      <c r="S82" s="224"/>
      <c r="T82" s="224"/>
      <c r="U82" s="225"/>
      <c r="V82" s="384"/>
      <c r="W82" s="385"/>
      <c r="X82" s="386"/>
      <c r="Y82" s="4"/>
    </row>
    <row r="83" spans="1:25" s="9" customFormat="1" ht="4.9000000000000004" customHeight="1" thickTop="1" thickBot="1" x14ac:dyDescent="0.3">
      <c r="A83" s="100"/>
      <c r="B83" s="101"/>
      <c r="C83" s="102"/>
      <c r="D83" s="103"/>
      <c r="E83" s="58"/>
      <c r="F83" s="58"/>
      <c r="G83" s="104"/>
      <c r="H83" s="105"/>
      <c r="I83" s="106"/>
      <c r="J83" s="106"/>
      <c r="K83" s="60"/>
      <c r="L83" s="44"/>
      <c r="M83" s="45"/>
      <c r="N83" s="45"/>
      <c r="O83" s="45"/>
      <c r="P83" s="46"/>
      <c r="Q83" s="79"/>
      <c r="R83" s="80"/>
      <c r="S83" s="81"/>
      <c r="T83" s="82"/>
      <c r="U83" s="83"/>
      <c r="V83" s="84"/>
      <c r="W83" s="80"/>
      <c r="X83" s="85"/>
    </row>
    <row r="84" spans="1:25" s="6" customFormat="1" ht="9" customHeight="1" thickTop="1" thickBot="1" x14ac:dyDescent="0.3">
      <c r="A84" s="134" t="s">
        <v>160</v>
      </c>
      <c r="B84" s="121" t="s">
        <v>7</v>
      </c>
      <c r="C84" s="121"/>
      <c r="D84" s="121" t="s">
        <v>8</v>
      </c>
      <c r="E84" s="121" t="s">
        <v>9</v>
      </c>
      <c r="F84" s="121" t="s">
        <v>10</v>
      </c>
      <c r="G84" s="121" t="s">
        <v>11</v>
      </c>
      <c r="H84" s="121" t="s">
        <v>12</v>
      </c>
      <c r="I84" s="122" t="s">
        <v>16</v>
      </c>
      <c r="J84" s="123" t="s">
        <v>13</v>
      </c>
      <c r="K84" s="123" t="s">
        <v>14</v>
      </c>
      <c r="L84" s="124" t="s">
        <v>21</v>
      </c>
      <c r="M84" s="125" t="s">
        <v>36</v>
      </c>
      <c r="N84" s="125" t="s">
        <v>33</v>
      </c>
      <c r="O84" s="125" t="s">
        <v>34</v>
      </c>
      <c r="P84" s="122" t="s">
        <v>174</v>
      </c>
      <c r="Q84" s="131"/>
      <c r="R84" s="132"/>
      <c r="S84" s="132"/>
      <c r="T84" s="132"/>
      <c r="U84" s="133"/>
      <c r="V84" s="121" t="s">
        <v>166</v>
      </c>
      <c r="W84" s="121" t="s">
        <v>167</v>
      </c>
      <c r="X84" s="126" t="s">
        <v>168</v>
      </c>
      <c r="Y84" s="5"/>
    </row>
    <row r="85" spans="1:25" s="3" customFormat="1" ht="15" customHeight="1" thickTop="1" thickBot="1" x14ac:dyDescent="0.3">
      <c r="A85" s="108" t="s">
        <v>2</v>
      </c>
      <c r="B85" s="196" t="s">
        <v>49</v>
      </c>
      <c r="C85" s="199" t="s">
        <v>0</v>
      </c>
      <c r="D85" s="418" t="s">
        <v>176</v>
      </c>
      <c r="E85" s="56" t="s">
        <v>121</v>
      </c>
      <c r="F85" s="56" t="s">
        <v>50</v>
      </c>
      <c r="G85" s="203" t="s">
        <v>0</v>
      </c>
      <c r="H85" s="205" t="s">
        <v>0</v>
      </c>
      <c r="I85" s="201">
        <v>0</v>
      </c>
      <c r="J85" s="201">
        <v>0</v>
      </c>
      <c r="K85" s="362">
        <f>IF(I85=" "," ",(I85+$H$6-J85))</f>
        <v>0</v>
      </c>
      <c r="L85" s="363">
        <v>50</v>
      </c>
      <c r="M85" s="397">
        <v>42221</v>
      </c>
      <c r="N85" s="370" t="str">
        <f>IF(V85=1,"VERIFIED",IF(W85=1,"RECHECKED",IF(R85=1,"RECHECK",IF(T85=1,"VERIFY",IF(U85=1,"NEED APP","NOT SCHED")))))</f>
        <v>VERIFY</v>
      </c>
      <c r="O85" s="42" t="s">
        <v>151</v>
      </c>
      <c r="P85" s="215" t="s">
        <v>156</v>
      </c>
      <c r="Q85" s="72">
        <f>IF(A86=" "," ",1)</f>
        <v>1</v>
      </c>
      <c r="R85" s="73" t="s">
        <v>0</v>
      </c>
      <c r="S85" s="74" t="s">
        <v>0</v>
      </c>
      <c r="T85" s="75">
        <v>1</v>
      </c>
      <c r="U85" s="76" t="s">
        <v>0</v>
      </c>
      <c r="V85" s="77" t="s">
        <v>0</v>
      </c>
      <c r="W85" s="73" t="s">
        <v>0</v>
      </c>
      <c r="X85" s="78" t="s">
        <v>0</v>
      </c>
      <c r="Y85" s="4"/>
    </row>
    <row r="86" spans="1:25" s="3" customFormat="1" ht="15" customHeight="1" thickTop="1" thickBot="1" x14ac:dyDescent="0.3">
      <c r="A86" s="15" t="s">
        <v>119</v>
      </c>
      <c r="B86" s="197"/>
      <c r="C86" s="199"/>
      <c r="D86" s="418" t="s">
        <v>35</v>
      </c>
      <c r="E86" s="56" t="s">
        <v>121</v>
      </c>
      <c r="F86" s="56" t="s">
        <v>50</v>
      </c>
      <c r="G86" s="204"/>
      <c r="H86" s="206"/>
      <c r="I86" s="202"/>
      <c r="J86" s="202"/>
      <c r="K86" s="364"/>
      <c r="L86" s="365"/>
      <c r="M86" s="398"/>
      <c r="N86" s="371"/>
      <c r="O86" s="43" t="s">
        <v>152</v>
      </c>
      <c r="P86" s="216"/>
      <c r="Q86" s="217" t="s">
        <v>200</v>
      </c>
      <c r="R86" s="218"/>
      <c r="S86" s="218"/>
      <c r="T86" s="218"/>
      <c r="U86" s="219"/>
      <c r="V86" s="378" t="s">
        <v>207</v>
      </c>
      <c r="W86" s="379"/>
      <c r="X86" s="380"/>
      <c r="Y86" s="4"/>
    </row>
    <row r="87" spans="1:25" s="8" customFormat="1" ht="9" customHeight="1" thickTop="1" thickBot="1" x14ac:dyDescent="0.3">
      <c r="A87" s="35" t="s">
        <v>120</v>
      </c>
      <c r="B87" s="197"/>
      <c r="C87" s="199"/>
      <c r="D87" s="419" t="s">
        <v>0</v>
      </c>
      <c r="E87" s="130" t="s">
        <v>9</v>
      </c>
      <c r="F87" s="127" t="s">
        <v>10</v>
      </c>
      <c r="G87" s="128" t="s">
        <v>15</v>
      </c>
      <c r="H87" s="129" t="s">
        <v>173</v>
      </c>
      <c r="I87" s="129" t="s">
        <v>18</v>
      </c>
      <c r="J87" s="128" t="s">
        <v>17</v>
      </c>
      <c r="K87" s="129" t="s">
        <v>4</v>
      </c>
      <c r="L87" s="128" t="s">
        <v>175</v>
      </c>
      <c r="M87" s="353" t="s">
        <v>183</v>
      </c>
      <c r="N87" s="354"/>
      <c r="O87" s="354"/>
      <c r="P87" s="355"/>
      <c r="Q87" s="220"/>
      <c r="R87" s="221"/>
      <c r="S87" s="221"/>
      <c r="T87" s="221"/>
      <c r="U87" s="222"/>
      <c r="V87" s="381"/>
      <c r="W87" s="382"/>
      <c r="X87" s="383"/>
      <c r="Y87" s="7"/>
    </row>
    <row r="88" spans="1:25" s="3" customFormat="1" ht="15" customHeight="1" thickBot="1" x14ac:dyDescent="0.3">
      <c r="A88" s="99">
        <f>A81+1</f>
        <v>12</v>
      </c>
      <c r="B88" s="197"/>
      <c r="C88" s="199"/>
      <c r="D88" s="418" t="s">
        <v>177</v>
      </c>
      <c r="E88" s="56" t="s">
        <v>121</v>
      </c>
      <c r="F88" s="56" t="s">
        <v>50</v>
      </c>
      <c r="G88" s="207" t="s">
        <v>0</v>
      </c>
      <c r="H88" s="209" t="s">
        <v>0</v>
      </c>
      <c r="I88" s="205" t="s">
        <v>0</v>
      </c>
      <c r="J88" s="366" t="s">
        <v>158</v>
      </c>
      <c r="K88" s="367" t="s">
        <v>159</v>
      </c>
      <c r="L88" s="333" t="s">
        <v>204</v>
      </c>
      <c r="M88" s="356"/>
      <c r="N88" s="357"/>
      <c r="O88" s="357"/>
      <c r="P88" s="358"/>
      <c r="Q88" s="220"/>
      <c r="R88" s="221"/>
      <c r="S88" s="221"/>
      <c r="T88" s="221"/>
      <c r="U88" s="222"/>
      <c r="V88" s="381"/>
      <c r="W88" s="382"/>
      <c r="X88" s="383"/>
      <c r="Y88" s="4"/>
    </row>
    <row r="89" spans="1:25" s="3" customFormat="1" ht="15" customHeight="1" thickTop="1" thickBot="1" x14ac:dyDescent="0.3">
      <c r="A89" s="302" t="str">
        <f>IF(V85=1,"VERIFIED",IF(W85=1,"RECHECKED",IF(R85=1,"RECHECK",IF(T85=1,"VERIFY",IF(U85=1,"NEED PMT APP","SANITY CHECK")))))</f>
        <v>VERIFY</v>
      </c>
      <c r="B89" s="198"/>
      <c r="C89" s="200"/>
      <c r="D89" s="418" t="s">
        <v>178</v>
      </c>
      <c r="E89" s="57" t="s">
        <v>0</v>
      </c>
      <c r="F89" s="57" t="s">
        <v>0</v>
      </c>
      <c r="G89" s="208"/>
      <c r="H89" s="210"/>
      <c r="I89" s="211"/>
      <c r="J89" s="368"/>
      <c r="K89" s="369"/>
      <c r="L89" s="334"/>
      <c r="M89" s="359"/>
      <c r="N89" s="360"/>
      <c r="O89" s="360"/>
      <c r="P89" s="361"/>
      <c r="Q89" s="223"/>
      <c r="R89" s="224"/>
      <c r="S89" s="224"/>
      <c r="T89" s="224"/>
      <c r="U89" s="225"/>
      <c r="V89" s="384"/>
      <c r="W89" s="385"/>
      <c r="X89" s="386"/>
      <c r="Y89" s="4"/>
    </row>
    <row r="90" spans="1:25" s="3" customFormat="1" ht="61.5" customHeight="1" thickTop="1" thickBot="1" x14ac:dyDescent="0.3">
      <c r="A90" s="266" t="s">
        <v>191</v>
      </c>
      <c r="B90" s="288"/>
      <c r="C90" s="288"/>
      <c r="D90" s="288"/>
      <c r="E90" s="288"/>
      <c r="F90" s="288"/>
      <c r="G90" s="288"/>
      <c r="H90" s="288"/>
      <c r="I90" s="288"/>
      <c r="J90" s="288"/>
      <c r="K90" s="288"/>
      <c r="L90" s="288"/>
      <c r="M90" s="288"/>
      <c r="N90" s="288"/>
      <c r="O90" s="288"/>
      <c r="P90" s="289"/>
      <c r="Q90" s="212" t="str">
        <f>L6</f>
        <v>RUN CS-E</v>
      </c>
      <c r="R90" s="213"/>
      <c r="S90" s="213"/>
      <c r="T90" s="213"/>
      <c r="U90" s="214"/>
      <c r="V90" s="140"/>
      <c r="W90" s="141"/>
      <c r="X90" s="142"/>
      <c r="Y90" s="4"/>
    </row>
    <row r="91" spans="1:25" s="6" customFormat="1" ht="9" customHeight="1" thickTop="1" thickBot="1" x14ac:dyDescent="0.3">
      <c r="A91" s="134" t="s">
        <v>160</v>
      </c>
      <c r="B91" s="121" t="s">
        <v>7</v>
      </c>
      <c r="C91" s="121"/>
      <c r="D91" s="121" t="s">
        <v>8</v>
      </c>
      <c r="E91" s="121" t="s">
        <v>9</v>
      </c>
      <c r="F91" s="121" t="s">
        <v>10</v>
      </c>
      <c r="G91" s="121" t="s">
        <v>11</v>
      </c>
      <c r="H91" s="121" t="s">
        <v>12</v>
      </c>
      <c r="I91" s="122" t="s">
        <v>16</v>
      </c>
      <c r="J91" s="123" t="s">
        <v>13</v>
      </c>
      <c r="K91" s="123" t="s">
        <v>14</v>
      </c>
      <c r="L91" s="124" t="s">
        <v>21</v>
      </c>
      <c r="M91" s="125" t="s">
        <v>36</v>
      </c>
      <c r="N91" s="125" t="s">
        <v>33</v>
      </c>
      <c r="O91" s="125" t="s">
        <v>34</v>
      </c>
      <c r="P91" s="122" t="s">
        <v>174</v>
      </c>
      <c r="Q91" s="131"/>
      <c r="R91" s="132"/>
      <c r="S91" s="132"/>
      <c r="T91" s="132"/>
      <c r="U91" s="133"/>
      <c r="V91" s="121" t="s">
        <v>166</v>
      </c>
      <c r="W91" s="121" t="s">
        <v>167</v>
      </c>
      <c r="X91" s="126" t="s">
        <v>168</v>
      </c>
      <c r="Y91" s="5"/>
    </row>
    <row r="92" spans="1:25" s="3" customFormat="1" ht="15" customHeight="1" thickTop="1" thickBot="1" x14ac:dyDescent="0.3">
      <c r="A92" s="108" t="s">
        <v>2</v>
      </c>
      <c r="B92" s="196" t="s">
        <v>68</v>
      </c>
      <c r="C92" s="199" t="s">
        <v>0</v>
      </c>
      <c r="D92" s="418" t="s">
        <v>176</v>
      </c>
      <c r="E92" s="56" t="s">
        <v>150</v>
      </c>
      <c r="F92" s="56" t="s">
        <v>69</v>
      </c>
      <c r="G92" s="203" t="s">
        <v>0</v>
      </c>
      <c r="H92" s="205" t="s">
        <v>0</v>
      </c>
      <c r="I92" s="201">
        <v>0</v>
      </c>
      <c r="J92" s="201">
        <v>0</v>
      </c>
      <c r="K92" s="362">
        <f>IF(I92=" "," ",(I92+$H$6-J92))</f>
        <v>0</v>
      </c>
      <c r="L92" s="363">
        <v>50</v>
      </c>
      <c r="M92" s="397">
        <v>42221</v>
      </c>
      <c r="N92" s="370" t="str">
        <f>IF(V92=1,"VERIFIED",IF(W92=1,"RECHECKED",IF(R92=1,"RECHECK",IF(T92=1,"VERIFY",IF(U92=1,"NEED APP","NOT SCHED")))))</f>
        <v>VERIFY</v>
      </c>
      <c r="O92" s="42" t="s">
        <v>151</v>
      </c>
      <c r="P92" s="215" t="s">
        <v>155</v>
      </c>
      <c r="Q92" s="72">
        <f>IF(A93=" "," ",1)</f>
        <v>1</v>
      </c>
      <c r="R92" s="73" t="s">
        <v>0</v>
      </c>
      <c r="S92" s="74" t="s">
        <v>0</v>
      </c>
      <c r="T92" s="75">
        <v>1</v>
      </c>
      <c r="U92" s="76" t="s">
        <v>0</v>
      </c>
      <c r="V92" s="77" t="s">
        <v>0</v>
      </c>
      <c r="W92" s="73" t="s">
        <v>0</v>
      </c>
      <c r="X92" s="78" t="s">
        <v>0</v>
      </c>
      <c r="Y92" s="4"/>
    </row>
    <row r="93" spans="1:25" s="3" customFormat="1" ht="15" customHeight="1" thickTop="1" thickBot="1" x14ac:dyDescent="0.3">
      <c r="A93" s="15" t="s">
        <v>148</v>
      </c>
      <c r="B93" s="197"/>
      <c r="C93" s="199"/>
      <c r="D93" s="418" t="s">
        <v>35</v>
      </c>
      <c r="E93" s="56" t="s">
        <v>150</v>
      </c>
      <c r="F93" s="56" t="s">
        <v>69</v>
      </c>
      <c r="G93" s="204"/>
      <c r="H93" s="206"/>
      <c r="I93" s="202"/>
      <c r="J93" s="202"/>
      <c r="K93" s="364"/>
      <c r="L93" s="365"/>
      <c r="M93" s="398"/>
      <c r="N93" s="371"/>
      <c r="O93" s="43" t="s">
        <v>152</v>
      </c>
      <c r="P93" s="216"/>
      <c r="Q93" s="217" t="s">
        <v>200</v>
      </c>
      <c r="R93" s="218"/>
      <c r="S93" s="218"/>
      <c r="T93" s="218"/>
      <c r="U93" s="219"/>
      <c r="V93" s="378" t="s">
        <v>207</v>
      </c>
      <c r="W93" s="379"/>
      <c r="X93" s="380"/>
      <c r="Y93" s="4"/>
    </row>
    <row r="94" spans="1:25" s="8" customFormat="1" ht="9" customHeight="1" thickTop="1" thickBot="1" x14ac:dyDescent="0.3">
      <c r="A94" s="15" t="s">
        <v>149</v>
      </c>
      <c r="B94" s="197"/>
      <c r="C94" s="199"/>
      <c r="D94" s="419" t="s">
        <v>0</v>
      </c>
      <c r="E94" s="130" t="s">
        <v>9</v>
      </c>
      <c r="F94" s="127" t="s">
        <v>10</v>
      </c>
      <c r="G94" s="128" t="s">
        <v>15</v>
      </c>
      <c r="H94" s="129" t="s">
        <v>173</v>
      </c>
      <c r="I94" s="129" t="s">
        <v>18</v>
      </c>
      <c r="J94" s="128" t="s">
        <v>17</v>
      </c>
      <c r="K94" s="129" t="s">
        <v>4</v>
      </c>
      <c r="L94" s="128" t="s">
        <v>175</v>
      </c>
      <c r="M94" s="344" t="s">
        <v>184</v>
      </c>
      <c r="N94" s="345"/>
      <c r="O94" s="345"/>
      <c r="P94" s="346"/>
      <c r="Q94" s="220"/>
      <c r="R94" s="221"/>
      <c r="S94" s="221"/>
      <c r="T94" s="221"/>
      <c r="U94" s="222"/>
      <c r="V94" s="381"/>
      <c r="W94" s="382"/>
      <c r="X94" s="383"/>
      <c r="Y94" s="7"/>
    </row>
    <row r="95" spans="1:25" s="3" customFormat="1" ht="15" customHeight="1" thickBot="1" x14ac:dyDescent="0.3">
      <c r="A95" s="99">
        <f>A88+1</f>
        <v>13</v>
      </c>
      <c r="B95" s="197"/>
      <c r="C95" s="199"/>
      <c r="D95" s="418" t="s">
        <v>177</v>
      </c>
      <c r="E95" s="56" t="s">
        <v>150</v>
      </c>
      <c r="F95" s="56" t="s">
        <v>69</v>
      </c>
      <c r="G95" s="207" t="s">
        <v>0</v>
      </c>
      <c r="H95" s="209" t="s">
        <v>0</v>
      </c>
      <c r="I95" s="205" t="s">
        <v>0</v>
      </c>
      <c r="J95" s="366" t="s">
        <v>158</v>
      </c>
      <c r="K95" s="367" t="s">
        <v>159</v>
      </c>
      <c r="L95" s="376" t="s">
        <v>205</v>
      </c>
      <c r="M95" s="347"/>
      <c r="N95" s="348"/>
      <c r="O95" s="348"/>
      <c r="P95" s="349"/>
      <c r="Q95" s="220"/>
      <c r="R95" s="221"/>
      <c r="S95" s="221"/>
      <c r="T95" s="221"/>
      <c r="U95" s="222"/>
      <c r="V95" s="381"/>
      <c r="W95" s="382"/>
      <c r="X95" s="383"/>
      <c r="Y95" s="4"/>
    </row>
    <row r="96" spans="1:25" s="3" customFormat="1" ht="15" customHeight="1" thickTop="1" thickBot="1" x14ac:dyDescent="0.3">
      <c r="A96" s="302" t="str">
        <f>IF(V92=1,"VERIFIED",IF(W92=1,"RECHECKED",IF(R92=1,"RECHECK",IF(T92=1,"VERIFY",IF(U92=1,"NEED PMT APP","SANITY CHECK")))))</f>
        <v>VERIFY</v>
      </c>
      <c r="B96" s="198"/>
      <c r="C96" s="200"/>
      <c r="D96" s="418" t="s">
        <v>178</v>
      </c>
      <c r="E96" s="57" t="s">
        <v>0</v>
      </c>
      <c r="F96" s="57" t="s">
        <v>0</v>
      </c>
      <c r="G96" s="208"/>
      <c r="H96" s="210"/>
      <c r="I96" s="211"/>
      <c r="J96" s="368"/>
      <c r="K96" s="369"/>
      <c r="L96" s="377"/>
      <c r="M96" s="350"/>
      <c r="N96" s="351"/>
      <c r="O96" s="351"/>
      <c r="P96" s="352"/>
      <c r="Q96" s="223"/>
      <c r="R96" s="224"/>
      <c r="S96" s="224"/>
      <c r="T96" s="224"/>
      <c r="U96" s="225"/>
      <c r="V96" s="384"/>
      <c r="W96" s="385"/>
      <c r="X96" s="386"/>
      <c r="Y96" s="4"/>
    </row>
    <row r="97" spans="1:25" s="9" customFormat="1" ht="4.9000000000000004" customHeight="1" thickTop="1" thickBot="1" x14ac:dyDescent="0.3">
      <c r="A97" s="100"/>
      <c r="B97" s="101"/>
      <c r="C97" s="102"/>
      <c r="D97" s="103"/>
      <c r="E97" s="58"/>
      <c r="F97" s="58"/>
      <c r="G97" s="104"/>
      <c r="H97" s="105"/>
      <c r="I97" s="106"/>
      <c r="J97" s="106"/>
      <c r="K97" s="60"/>
      <c r="L97" s="44"/>
      <c r="M97" s="45"/>
      <c r="N97" s="45"/>
      <c r="O97" s="45"/>
      <c r="P97" s="46"/>
      <c r="Q97" s="79"/>
      <c r="R97" s="80"/>
      <c r="S97" s="81"/>
      <c r="T97" s="82"/>
      <c r="U97" s="83"/>
      <c r="V97" s="84"/>
      <c r="W97" s="80"/>
      <c r="X97" s="85"/>
    </row>
    <row r="98" spans="1:25" s="6" customFormat="1" ht="9" customHeight="1" thickTop="1" thickBot="1" x14ac:dyDescent="0.3">
      <c r="A98" s="134" t="s">
        <v>160</v>
      </c>
      <c r="B98" s="121" t="s">
        <v>7</v>
      </c>
      <c r="C98" s="121"/>
      <c r="D98" s="417" t="s">
        <v>8</v>
      </c>
      <c r="E98" s="121" t="s">
        <v>9</v>
      </c>
      <c r="F98" s="121" t="s">
        <v>10</v>
      </c>
      <c r="G98" s="121" t="s">
        <v>11</v>
      </c>
      <c r="H98" s="121" t="s">
        <v>12</v>
      </c>
      <c r="I98" s="122" t="s">
        <v>16</v>
      </c>
      <c r="J98" s="123" t="s">
        <v>13</v>
      </c>
      <c r="K98" s="123" t="s">
        <v>14</v>
      </c>
      <c r="L98" s="124" t="s">
        <v>21</v>
      </c>
      <c r="M98" s="125" t="s">
        <v>36</v>
      </c>
      <c r="N98" s="125" t="s">
        <v>33</v>
      </c>
      <c r="O98" s="125" t="s">
        <v>34</v>
      </c>
      <c r="P98" s="122" t="s">
        <v>174</v>
      </c>
      <c r="Q98" s="131"/>
      <c r="R98" s="132"/>
      <c r="S98" s="132"/>
      <c r="T98" s="132"/>
      <c r="U98" s="133"/>
      <c r="V98" s="121" t="s">
        <v>166</v>
      </c>
      <c r="W98" s="121" t="s">
        <v>167</v>
      </c>
      <c r="X98" s="126" t="s">
        <v>168</v>
      </c>
      <c r="Y98" s="5"/>
    </row>
    <row r="99" spans="1:25" s="3" customFormat="1" ht="15" customHeight="1" thickTop="1" thickBot="1" x14ac:dyDescent="0.3">
      <c r="A99" s="108" t="s">
        <v>2</v>
      </c>
      <c r="B99" s="196" t="s">
        <v>70</v>
      </c>
      <c r="C99" s="199" t="s">
        <v>0</v>
      </c>
      <c r="D99" s="418" t="s">
        <v>176</v>
      </c>
      <c r="E99" s="56" t="s">
        <v>95</v>
      </c>
      <c r="F99" s="56" t="s">
        <v>71</v>
      </c>
      <c r="G99" s="203" t="s">
        <v>0</v>
      </c>
      <c r="H99" s="205" t="s">
        <v>0</v>
      </c>
      <c r="I99" s="201">
        <v>0</v>
      </c>
      <c r="J99" s="409">
        <v>0</v>
      </c>
      <c r="K99" s="410">
        <f>IF(I99=" "," ",(I99+$H$6-J99))</f>
        <v>0</v>
      </c>
      <c r="L99" s="363">
        <v>50</v>
      </c>
      <c r="M99" s="397">
        <v>42221</v>
      </c>
      <c r="N99" s="370" t="str">
        <f>IF(V99=1,"VERIFIED",IF(W99=1,"RECHECKED",IF(R99=1,"RECHECK",IF(T99=1,"VERIFY",IF(U99=1,"NEED APP","NOT SCHED")))))</f>
        <v>VERIFY</v>
      </c>
      <c r="O99" s="42" t="s">
        <v>151</v>
      </c>
      <c r="P99" s="215" t="s">
        <v>156</v>
      </c>
      <c r="Q99" s="72">
        <f>IF(A100=" "," ",1)</f>
        <v>1</v>
      </c>
      <c r="R99" s="73" t="s">
        <v>0</v>
      </c>
      <c r="S99" s="74" t="s">
        <v>0</v>
      </c>
      <c r="T99" s="75">
        <v>1</v>
      </c>
      <c r="U99" s="76" t="s">
        <v>0</v>
      </c>
      <c r="V99" s="77" t="s">
        <v>0</v>
      </c>
      <c r="W99" s="73" t="s">
        <v>0</v>
      </c>
      <c r="X99" s="78" t="s">
        <v>0</v>
      </c>
      <c r="Y99" s="4"/>
    </row>
    <row r="100" spans="1:25" s="3" customFormat="1" ht="15" customHeight="1" thickTop="1" thickBot="1" x14ac:dyDescent="0.3">
      <c r="A100" s="15" t="s">
        <v>93</v>
      </c>
      <c r="B100" s="197"/>
      <c r="C100" s="199"/>
      <c r="D100" s="418" t="s">
        <v>35</v>
      </c>
      <c r="E100" s="56" t="s">
        <v>95</v>
      </c>
      <c r="F100" s="56" t="s">
        <v>71</v>
      </c>
      <c r="G100" s="204"/>
      <c r="H100" s="206"/>
      <c r="I100" s="202"/>
      <c r="J100" s="411"/>
      <c r="K100" s="412"/>
      <c r="L100" s="365"/>
      <c r="M100" s="398"/>
      <c r="N100" s="371"/>
      <c r="O100" s="43" t="s">
        <v>152</v>
      </c>
      <c r="P100" s="216"/>
      <c r="Q100" s="217" t="s">
        <v>200</v>
      </c>
      <c r="R100" s="218"/>
      <c r="S100" s="218"/>
      <c r="T100" s="218"/>
      <c r="U100" s="219"/>
      <c r="V100" s="378" t="s">
        <v>207</v>
      </c>
      <c r="W100" s="379"/>
      <c r="X100" s="380"/>
      <c r="Y100" s="4"/>
    </row>
    <row r="101" spans="1:25" s="8" customFormat="1" ht="9" customHeight="1" thickTop="1" thickBot="1" x14ac:dyDescent="0.3">
      <c r="A101" s="15" t="s">
        <v>94</v>
      </c>
      <c r="B101" s="197"/>
      <c r="C101" s="199"/>
      <c r="D101" s="419" t="s">
        <v>0</v>
      </c>
      <c r="E101" s="130" t="s">
        <v>9</v>
      </c>
      <c r="F101" s="127" t="s">
        <v>10</v>
      </c>
      <c r="G101" s="128" t="s">
        <v>15</v>
      </c>
      <c r="H101" s="129" t="s">
        <v>173</v>
      </c>
      <c r="I101" s="129" t="s">
        <v>18</v>
      </c>
      <c r="J101" s="128" t="s">
        <v>17</v>
      </c>
      <c r="K101" s="129" t="s">
        <v>4</v>
      </c>
      <c r="L101" s="128" t="s">
        <v>175</v>
      </c>
      <c r="M101" s="353" t="s">
        <v>185</v>
      </c>
      <c r="N101" s="399"/>
      <c r="O101" s="399"/>
      <c r="P101" s="400"/>
      <c r="Q101" s="220"/>
      <c r="R101" s="221"/>
      <c r="S101" s="221"/>
      <c r="T101" s="221"/>
      <c r="U101" s="222"/>
      <c r="V101" s="381"/>
      <c r="W101" s="382"/>
      <c r="X101" s="383"/>
      <c r="Y101" s="7"/>
    </row>
    <row r="102" spans="1:25" s="3" customFormat="1" ht="15" customHeight="1" thickBot="1" x14ac:dyDescent="0.3">
      <c r="A102" s="99">
        <f>A95+1</f>
        <v>14</v>
      </c>
      <c r="B102" s="197"/>
      <c r="C102" s="199"/>
      <c r="D102" s="418" t="s">
        <v>177</v>
      </c>
      <c r="E102" s="415" t="s">
        <v>19</v>
      </c>
      <c r="F102" s="416"/>
      <c r="G102" s="207" t="s">
        <v>0</v>
      </c>
      <c r="H102" s="209" t="s">
        <v>0</v>
      </c>
      <c r="I102" s="205" t="s">
        <v>0</v>
      </c>
      <c r="J102" s="366" t="s">
        <v>158</v>
      </c>
      <c r="K102" s="367" t="s">
        <v>159</v>
      </c>
      <c r="L102" s="376" t="s">
        <v>205</v>
      </c>
      <c r="M102" s="401"/>
      <c r="N102" s="402"/>
      <c r="O102" s="402"/>
      <c r="P102" s="403"/>
      <c r="Q102" s="220"/>
      <c r="R102" s="221"/>
      <c r="S102" s="221"/>
      <c r="T102" s="221"/>
      <c r="U102" s="222"/>
      <c r="V102" s="381"/>
      <c r="W102" s="382"/>
      <c r="X102" s="383"/>
      <c r="Y102" s="4"/>
    </row>
    <row r="103" spans="1:25" s="3" customFormat="1" ht="15" customHeight="1" thickTop="1" thickBot="1" x14ac:dyDescent="0.3">
      <c r="A103" s="302" t="str">
        <f>IF(V99=1,"VERIFIED",IF(W99=1,"RECHECKED",IF(R99=1,"RECHECK",IF(T99=1,"VERIFY",IF(U99=1,"NEED PMT APP","SANITY CHECK")))))</f>
        <v>VERIFY</v>
      </c>
      <c r="B103" s="198"/>
      <c r="C103" s="200"/>
      <c r="D103" s="418" t="s">
        <v>178</v>
      </c>
      <c r="E103" s="57" t="s">
        <v>0</v>
      </c>
      <c r="F103" s="57" t="s">
        <v>0</v>
      </c>
      <c r="G103" s="208"/>
      <c r="H103" s="210"/>
      <c r="I103" s="211"/>
      <c r="J103" s="368"/>
      <c r="K103" s="369"/>
      <c r="L103" s="377"/>
      <c r="M103" s="404"/>
      <c r="N103" s="405"/>
      <c r="O103" s="405"/>
      <c r="P103" s="406"/>
      <c r="Q103" s="223"/>
      <c r="R103" s="224"/>
      <c r="S103" s="224"/>
      <c r="T103" s="224"/>
      <c r="U103" s="225"/>
      <c r="V103" s="384"/>
      <c r="W103" s="385"/>
      <c r="X103" s="386"/>
      <c r="Y103" s="4"/>
    </row>
    <row r="104" spans="1:25" s="9" customFormat="1" ht="4.9000000000000004" customHeight="1" thickTop="1" thickBot="1" x14ac:dyDescent="0.3">
      <c r="A104" s="100"/>
      <c r="B104" s="101"/>
      <c r="C104" s="102"/>
      <c r="D104" s="103"/>
      <c r="E104" s="58"/>
      <c r="F104" s="58"/>
      <c r="G104" s="104"/>
      <c r="H104" s="105"/>
      <c r="I104" s="106"/>
      <c r="J104" s="106"/>
      <c r="K104" s="60"/>
      <c r="L104" s="44"/>
      <c r="M104" s="45"/>
      <c r="N104" s="45"/>
      <c r="O104" s="45"/>
      <c r="P104" s="46"/>
      <c r="Q104" s="79"/>
      <c r="R104" s="80"/>
      <c r="S104" s="81"/>
      <c r="T104" s="82"/>
      <c r="U104" s="83"/>
      <c r="V104" s="84"/>
      <c r="W104" s="80"/>
      <c r="X104" s="85"/>
    </row>
    <row r="105" spans="1:25" s="6" customFormat="1" ht="9" customHeight="1" thickTop="1" thickBot="1" x14ac:dyDescent="0.3">
      <c r="A105" s="134" t="s">
        <v>160</v>
      </c>
      <c r="B105" s="121" t="s">
        <v>7</v>
      </c>
      <c r="C105" s="121"/>
      <c r="D105" s="121" t="s">
        <v>8</v>
      </c>
      <c r="E105" s="121" t="s">
        <v>9</v>
      </c>
      <c r="F105" s="121" t="s">
        <v>10</v>
      </c>
      <c r="G105" s="121" t="s">
        <v>11</v>
      </c>
      <c r="H105" s="121" t="s">
        <v>12</v>
      </c>
      <c r="I105" s="122" t="s">
        <v>16</v>
      </c>
      <c r="J105" s="123" t="s">
        <v>13</v>
      </c>
      <c r="K105" s="123" t="s">
        <v>14</v>
      </c>
      <c r="L105" s="124" t="s">
        <v>21</v>
      </c>
      <c r="M105" s="125" t="s">
        <v>36</v>
      </c>
      <c r="N105" s="125" t="s">
        <v>33</v>
      </c>
      <c r="O105" s="125" t="s">
        <v>34</v>
      </c>
      <c r="P105" s="122" t="s">
        <v>174</v>
      </c>
      <c r="Q105" s="131"/>
      <c r="R105" s="132"/>
      <c r="S105" s="132"/>
      <c r="T105" s="132"/>
      <c r="U105" s="133"/>
      <c r="V105" s="121" t="s">
        <v>166</v>
      </c>
      <c r="W105" s="121" t="s">
        <v>167</v>
      </c>
      <c r="X105" s="126" t="s">
        <v>168</v>
      </c>
      <c r="Y105" s="5"/>
    </row>
    <row r="106" spans="1:25" s="3" customFormat="1" ht="15" customHeight="1" thickTop="1" thickBot="1" x14ac:dyDescent="0.3">
      <c r="A106" s="108" t="s">
        <v>2</v>
      </c>
      <c r="B106" s="196" t="s">
        <v>72</v>
      </c>
      <c r="C106" s="199" t="s">
        <v>0</v>
      </c>
      <c r="D106" s="418" t="s">
        <v>176</v>
      </c>
      <c r="E106" s="56" t="s">
        <v>98</v>
      </c>
      <c r="F106" s="56" t="s">
        <v>73</v>
      </c>
      <c r="G106" s="203" t="s">
        <v>0</v>
      </c>
      <c r="H106" s="205" t="s">
        <v>0</v>
      </c>
      <c r="I106" s="201">
        <v>0</v>
      </c>
      <c r="J106" s="201">
        <v>0</v>
      </c>
      <c r="K106" s="362">
        <f>IF(I106=" "," ",(I106+$H$6-J106))</f>
        <v>0</v>
      </c>
      <c r="L106" s="363">
        <v>50</v>
      </c>
      <c r="M106" s="119">
        <v>2013</v>
      </c>
      <c r="N106" s="370" t="str">
        <f>IF(V106=1,"VERIFIED",IF(W106=1,"RECHECKED",IF(R106=1,"RECHECK",IF(T106=1,"VERIFY",IF(U106=1,"NEED APP","NOT SCHED")))))</f>
        <v>VERIFY</v>
      </c>
      <c r="O106" s="42" t="s">
        <v>151</v>
      </c>
      <c r="P106" s="215" t="s">
        <v>155</v>
      </c>
      <c r="Q106" s="72">
        <f>IF(A107=" "," ",1)</f>
        <v>1</v>
      </c>
      <c r="R106" s="73" t="s">
        <v>0</v>
      </c>
      <c r="S106" s="74" t="s">
        <v>0</v>
      </c>
      <c r="T106" s="75">
        <v>1</v>
      </c>
      <c r="U106" s="76" t="s">
        <v>0</v>
      </c>
      <c r="V106" s="77" t="s">
        <v>0</v>
      </c>
      <c r="W106" s="73" t="s">
        <v>0</v>
      </c>
      <c r="X106" s="78" t="s">
        <v>0</v>
      </c>
      <c r="Y106" s="4"/>
    </row>
    <row r="107" spans="1:25" s="3" customFormat="1" ht="15" customHeight="1" thickTop="1" thickBot="1" x14ac:dyDescent="0.3">
      <c r="A107" s="15" t="s">
        <v>96</v>
      </c>
      <c r="B107" s="197"/>
      <c r="C107" s="199"/>
      <c r="D107" s="418" t="s">
        <v>35</v>
      </c>
      <c r="E107" s="56" t="s">
        <v>98</v>
      </c>
      <c r="F107" s="56" t="s">
        <v>73</v>
      </c>
      <c r="G107" s="204"/>
      <c r="H107" s="206"/>
      <c r="I107" s="202"/>
      <c r="J107" s="202"/>
      <c r="K107" s="364"/>
      <c r="L107" s="365"/>
      <c r="M107" s="62">
        <v>42783</v>
      </c>
      <c r="N107" s="371"/>
      <c r="O107" s="43" t="s">
        <v>152</v>
      </c>
      <c r="P107" s="216"/>
      <c r="Q107" s="217" t="s">
        <v>200</v>
      </c>
      <c r="R107" s="218"/>
      <c r="S107" s="218"/>
      <c r="T107" s="218"/>
      <c r="U107" s="219"/>
      <c r="V107" s="378" t="s">
        <v>207</v>
      </c>
      <c r="W107" s="379"/>
      <c r="X107" s="380"/>
      <c r="Y107" s="4"/>
    </row>
    <row r="108" spans="1:25" s="8" customFormat="1" ht="9" customHeight="1" thickTop="1" thickBot="1" x14ac:dyDescent="0.3">
      <c r="A108" s="31" t="s">
        <v>97</v>
      </c>
      <c r="B108" s="197"/>
      <c r="C108" s="199"/>
      <c r="D108" s="419" t="s">
        <v>0</v>
      </c>
      <c r="E108" s="130" t="s">
        <v>9</v>
      </c>
      <c r="F108" s="127" t="s">
        <v>10</v>
      </c>
      <c r="G108" s="128" t="s">
        <v>15</v>
      </c>
      <c r="H108" s="129" t="s">
        <v>173</v>
      </c>
      <c r="I108" s="129" t="s">
        <v>18</v>
      </c>
      <c r="J108" s="407" t="s">
        <v>17</v>
      </c>
      <c r="K108" s="408" t="s">
        <v>4</v>
      </c>
      <c r="L108" s="128" t="s">
        <v>175</v>
      </c>
      <c r="M108" s="353" t="s">
        <v>186</v>
      </c>
      <c r="N108" s="399"/>
      <c r="O108" s="399"/>
      <c r="P108" s="400"/>
      <c r="Q108" s="220"/>
      <c r="R108" s="221"/>
      <c r="S108" s="221"/>
      <c r="T108" s="221"/>
      <c r="U108" s="222"/>
      <c r="V108" s="381"/>
      <c r="W108" s="382"/>
      <c r="X108" s="383"/>
      <c r="Y108" s="7"/>
    </row>
    <row r="109" spans="1:25" s="3" customFormat="1" ht="15" customHeight="1" thickBot="1" x14ac:dyDescent="0.3">
      <c r="A109" s="99">
        <f>A102+1</f>
        <v>15</v>
      </c>
      <c r="B109" s="197"/>
      <c r="C109" s="199"/>
      <c r="D109" s="418" t="s">
        <v>177</v>
      </c>
      <c r="E109" s="56" t="s">
        <v>98</v>
      </c>
      <c r="F109" s="56" t="s">
        <v>73</v>
      </c>
      <c r="G109" s="207" t="s">
        <v>0</v>
      </c>
      <c r="H109" s="209" t="s">
        <v>0</v>
      </c>
      <c r="I109" s="205" t="s">
        <v>0</v>
      </c>
      <c r="J109" s="366" t="s">
        <v>158</v>
      </c>
      <c r="K109" s="367" t="s">
        <v>159</v>
      </c>
      <c r="L109" s="376" t="s">
        <v>205</v>
      </c>
      <c r="M109" s="401"/>
      <c r="N109" s="402"/>
      <c r="O109" s="402"/>
      <c r="P109" s="403"/>
      <c r="Q109" s="220"/>
      <c r="R109" s="221"/>
      <c r="S109" s="221"/>
      <c r="T109" s="221"/>
      <c r="U109" s="222"/>
      <c r="V109" s="381"/>
      <c r="W109" s="382"/>
      <c r="X109" s="383"/>
      <c r="Y109" s="4"/>
    </row>
    <row r="110" spans="1:25" s="3" customFormat="1" ht="15" customHeight="1" thickTop="1" thickBot="1" x14ac:dyDescent="0.3">
      <c r="A110" s="302" t="str">
        <f>IF(V106=1,"VERIFIED",IF(W106=1,"RECHECKED",IF(R106=1,"RECHECK",IF(T106=1,"VERIFY",IF(U106=1,"NEED PMT APP","SANITY CHECK")))))</f>
        <v>VERIFY</v>
      </c>
      <c r="B110" s="198"/>
      <c r="C110" s="200"/>
      <c r="D110" s="418" t="s">
        <v>178</v>
      </c>
      <c r="E110" s="57" t="s">
        <v>0</v>
      </c>
      <c r="F110" s="57" t="s">
        <v>0</v>
      </c>
      <c r="G110" s="208"/>
      <c r="H110" s="210"/>
      <c r="I110" s="211"/>
      <c r="J110" s="368"/>
      <c r="K110" s="369"/>
      <c r="L110" s="377"/>
      <c r="M110" s="404"/>
      <c r="N110" s="405"/>
      <c r="O110" s="405"/>
      <c r="P110" s="406"/>
      <c r="Q110" s="223"/>
      <c r="R110" s="224"/>
      <c r="S110" s="224"/>
      <c r="T110" s="224"/>
      <c r="U110" s="225"/>
      <c r="V110" s="384"/>
      <c r="W110" s="385"/>
      <c r="X110" s="386"/>
      <c r="Y110" s="4"/>
    </row>
    <row r="111" spans="1:25" s="9" customFormat="1" ht="4.9000000000000004" customHeight="1" thickTop="1" thickBot="1" x14ac:dyDescent="0.3">
      <c r="A111" s="100"/>
      <c r="B111" s="101"/>
      <c r="C111" s="102"/>
      <c r="D111" s="103"/>
      <c r="E111" s="58"/>
      <c r="F111" s="58"/>
      <c r="G111" s="104"/>
      <c r="H111" s="105"/>
      <c r="I111" s="106"/>
      <c r="J111" s="106"/>
      <c r="K111" s="60"/>
      <c r="L111" s="44"/>
      <c r="M111" s="45"/>
      <c r="N111" s="45"/>
      <c r="O111" s="45"/>
      <c r="P111" s="46"/>
      <c r="Q111" s="79"/>
      <c r="R111" s="80"/>
      <c r="S111" s="81"/>
      <c r="T111" s="82"/>
      <c r="U111" s="83"/>
      <c r="V111" s="84"/>
      <c r="W111" s="80"/>
      <c r="X111" s="85"/>
    </row>
    <row r="112" spans="1:25" s="6" customFormat="1" ht="9" customHeight="1" thickTop="1" thickBot="1" x14ac:dyDescent="0.3">
      <c r="A112" s="134" t="s">
        <v>160</v>
      </c>
      <c r="B112" s="121" t="s">
        <v>7</v>
      </c>
      <c r="C112" s="121"/>
      <c r="D112" s="121" t="s">
        <v>8</v>
      </c>
      <c r="E112" s="121" t="s">
        <v>9</v>
      </c>
      <c r="F112" s="121" t="s">
        <v>10</v>
      </c>
      <c r="G112" s="121" t="s">
        <v>11</v>
      </c>
      <c r="H112" s="121" t="s">
        <v>12</v>
      </c>
      <c r="I112" s="122" t="s">
        <v>16</v>
      </c>
      <c r="J112" s="123" t="s">
        <v>13</v>
      </c>
      <c r="K112" s="123" t="s">
        <v>14</v>
      </c>
      <c r="L112" s="124" t="s">
        <v>21</v>
      </c>
      <c r="M112" s="125" t="s">
        <v>36</v>
      </c>
      <c r="N112" s="125" t="s">
        <v>33</v>
      </c>
      <c r="O112" s="125" t="s">
        <v>34</v>
      </c>
      <c r="P112" s="122" t="s">
        <v>174</v>
      </c>
      <c r="Q112" s="131"/>
      <c r="R112" s="132"/>
      <c r="S112" s="132"/>
      <c r="T112" s="132"/>
      <c r="U112" s="133"/>
      <c r="V112" s="121" t="s">
        <v>166</v>
      </c>
      <c r="W112" s="121" t="s">
        <v>167</v>
      </c>
      <c r="X112" s="126" t="s">
        <v>168</v>
      </c>
      <c r="Y112" s="5"/>
    </row>
    <row r="113" spans="1:25" s="3" customFormat="1" ht="15" customHeight="1" thickTop="1" thickBot="1" x14ac:dyDescent="0.3">
      <c r="A113" s="108" t="s">
        <v>2</v>
      </c>
      <c r="B113" s="196" t="s">
        <v>74</v>
      </c>
      <c r="C113" s="199" t="s">
        <v>0</v>
      </c>
      <c r="D113" s="418" t="s">
        <v>176</v>
      </c>
      <c r="E113" s="56" t="s">
        <v>113</v>
      </c>
      <c r="F113" s="56" t="s">
        <v>75</v>
      </c>
      <c r="G113" s="203" t="s">
        <v>0</v>
      </c>
      <c r="H113" s="205" t="s">
        <v>0</v>
      </c>
      <c r="I113" s="201">
        <v>0</v>
      </c>
      <c r="J113" s="413">
        <v>0</v>
      </c>
      <c r="K113" s="362">
        <f>IF(I113=" "," ",(I113+$H$6-J113))</f>
        <v>0</v>
      </c>
      <c r="L113" s="363">
        <v>50</v>
      </c>
      <c r="M113" s="397">
        <v>42221</v>
      </c>
      <c r="N113" s="370" t="str">
        <f>IF(V113=1,"VERIFIED",IF(W113=1,"RECHECKED",IF(R113=1,"RECHECK",IF(T113=1,"VERIFY",IF(U113=1,"NEED APP","NOT SCHED")))))</f>
        <v>VERIFY</v>
      </c>
      <c r="O113" s="42" t="s">
        <v>151</v>
      </c>
      <c r="P113" s="215" t="s">
        <v>156</v>
      </c>
      <c r="Q113" s="72">
        <f>IF(A114=" "," ",1)</f>
        <v>1</v>
      </c>
      <c r="R113" s="73" t="s">
        <v>0</v>
      </c>
      <c r="S113" s="74" t="s">
        <v>0</v>
      </c>
      <c r="T113" s="75">
        <v>1</v>
      </c>
      <c r="U113" s="76" t="s">
        <v>0</v>
      </c>
      <c r="V113" s="77" t="s">
        <v>0</v>
      </c>
      <c r="W113" s="73" t="s">
        <v>0</v>
      </c>
      <c r="X113" s="78" t="s">
        <v>0</v>
      </c>
      <c r="Y113" s="4"/>
    </row>
    <row r="114" spans="1:25" s="3" customFormat="1" ht="15" customHeight="1" thickTop="1" thickBot="1" x14ac:dyDescent="0.3">
      <c r="A114" s="15" t="s">
        <v>111</v>
      </c>
      <c r="B114" s="197"/>
      <c r="C114" s="199"/>
      <c r="D114" s="418" t="s">
        <v>35</v>
      </c>
      <c r="E114" s="56" t="s">
        <v>113</v>
      </c>
      <c r="F114" s="56" t="s">
        <v>75</v>
      </c>
      <c r="G114" s="204"/>
      <c r="H114" s="206"/>
      <c r="I114" s="202"/>
      <c r="J114" s="414"/>
      <c r="K114" s="364"/>
      <c r="L114" s="365"/>
      <c r="M114" s="398"/>
      <c r="N114" s="371"/>
      <c r="O114" s="43" t="s">
        <v>152</v>
      </c>
      <c r="P114" s="216"/>
      <c r="Q114" s="217" t="s">
        <v>200</v>
      </c>
      <c r="R114" s="218"/>
      <c r="S114" s="218"/>
      <c r="T114" s="218"/>
      <c r="U114" s="219"/>
      <c r="V114" s="378" t="s">
        <v>207</v>
      </c>
      <c r="W114" s="379"/>
      <c r="X114" s="380"/>
      <c r="Y114" s="4"/>
    </row>
    <row r="115" spans="1:25" s="8" customFormat="1" ht="9" customHeight="1" thickTop="1" thickBot="1" x14ac:dyDescent="0.3">
      <c r="A115" s="15" t="s">
        <v>112</v>
      </c>
      <c r="B115" s="197"/>
      <c r="C115" s="199"/>
      <c r="D115" s="419" t="s">
        <v>0</v>
      </c>
      <c r="E115" s="130" t="s">
        <v>9</v>
      </c>
      <c r="F115" s="127" t="s">
        <v>10</v>
      </c>
      <c r="G115" s="128" t="s">
        <v>15</v>
      </c>
      <c r="H115" s="129" t="s">
        <v>173</v>
      </c>
      <c r="I115" s="129" t="s">
        <v>18</v>
      </c>
      <c r="J115" s="407" t="s">
        <v>17</v>
      </c>
      <c r="K115" s="408" t="s">
        <v>4</v>
      </c>
      <c r="L115" s="128" t="s">
        <v>175</v>
      </c>
      <c r="M115" s="353" t="s">
        <v>187</v>
      </c>
      <c r="N115" s="399"/>
      <c r="O115" s="399"/>
      <c r="P115" s="400"/>
      <c r="Q115" s="220"/>
      <c r="R115" s="221"/>
      <c r="S115" s="221"/>
      <c r="T115" s="221"/>
      <c r="U115" s="222"/>
      <c r="V115" s="381"/>
      <c r="W115" s="382"/>
      <c r="X115" s="383"/>
      <c r="Y115" s="7"/>
    </row>
    <row r="116" spans="1:25" s="3" customFormat="1" ht="15" customHeight="1" thickBot="1" x14ac:dyDescent="0.3">
      <c r="A116" s="99">
        <f>A109+1</f>
        <v>16</v>
      </c>
      <c r="B116" s="197"/>
      <c r="C116" s="199"/>
      <c r="D116" s="418" t="s">
        <v>177</v>
      </c>
      <c r="E116" s="56" t="s">
        <v>113</v>
      </c>
      <c r="F116" s="56" t="s">
        <v>75</v>
      </c>
      <c r="G116" s="207" t="s">
        <v>0</v>
      </c>
      <c r="H116" s="209" t="s">
        <v>0</v>
      </c>
      <c r="I116" s="205" t="s">
        <v>0</v>
      </c>
      <c r="J116" s="366" t="s">
        <v>158</v>
      </c>
      <c r="K116" s="367" t="s">
        <v>159</v>
      </c>
      <c r="L116" s="333" t="s">
        <v>204</v>
      </c>
      <c r="M116" s="401"/>
      <c r="N116" s="402"/>
      <c r="O116" s="402"/>
      <c r="P116" s="403"/>
      <c r="Q116" s="220"/>
      <c r="R116" s="221"/>
      <c r="S116" s="221"/>
      <c r="T116" s="221"/>
      <c r="U116" s="222"/>
      <c r="V116" s="381"/>
      <c r="W116" s="382"/>
      <c r="X116" s="383"/>
      <c r="Y116" s="4"/>
    </row>
    <row r="117" spans="1:25" s="3" customFormat="1" ht="15" customHeight="1" thickTop="1" thickBot="1" x14ac:dyDescent="0.3">
      <c r="A117" s="302" t="str">
        <f>IF(V113=1,"VERIFIED",IF(W113=1,"RECHECKED",IF(R113=1,"RECHECK",IF(T113=1,"VERIFY",IF(U113=1,"NEED PMT APP","SANITY CHECK")))))</f>
        <v>VERIFY</v>
      </c>
      <c r="B117" s="198"/>
      <c r="C117" s="200"/>
      <c r="D117" s="418" t="s">
        <v>178</v>
      </c>
      <c r="E117" s="57" t="s">
        <v>0</v>
      </c>
      <c r="F117" s="57" t="s">
        <v>0</v>
      </c>
      <c r="G117" s="208"/>
      <c r="H117" s="210"/>
      <c r="I117" s="211"/>
      <c r="J117" s="368"/>
      <c r="K117" s="369"/>
      <c r="L117" s="334"/>
      <c r="M117" s="404"/>
      <c r="N117" s="405"/>
      <c r="O117" s="405"/>
      <c r="P117" s="406"/>
      <c r="Q117" s="223"/>
      <c r="R117" s="224"/>
      <c r="S117" s="224"/>
      <c r="T117" s="224"/>
      <c r="U117" s="225"/>
      <c r="V117" s="384"/>
      <c r="W117" s="385"/>
      <c r="X117" s="386"/>
      <c r="Y117" s="4"/>
    </row>
    <row r="118" spans="1:25" s="9" customFormat="1" ht="4.9000000000000004" customHeight="1" thickTop="1" thickBot="1" x14ac:dyDescent="0.3">
      <c r="A118" s="100"/>
      <c r="B118" s="101"/>
      <c r="C118" s="102"/>
      <c r="D118" s="103"/>
      <c r="E118" s="58"/>
      <c r="F118" s="58"/>
      <c r="G118" s="104"/>
      <c r="H118" s="105"/>
      <c r="I118" s="106"/>
      <c r="J118" s="106"/>
      <c r="K118" s="60"/>
      <c r="L118" s="44"/>
      <c r="M118" s="45"/>
      <c r="N118" s="45"/>
      <c r="O118" s="45"/>
      <c r="P118" s="46"/>
      <c r="Q118" s="79"/>
      <c r="R118" s="80"/>
      <c r="S118" s="81"/>
      <c r="T118" s="82"/>
      <c r="U118" s="83"/>
      <c r="V118" s="84"/>
      <c r="W118" s="80"/>
      <c r="X118" s="85"/>
    </row>
    <row r="119" spans="1:25" s="6" customFormat="1" ht="9" customHeight="1" thickTop="1" thickBot="1" x14ac:dyDescent="0.3">
      <c r="A119" s="134" t="s">
        <v>160</v>
      </c>
      <c r="B119" s="121" t="s">
        <v>7</v>
      </c>
      <c r="C119" s="121"/>
      <c r="D119" s="121" t="s">
        <v>8</v>
      </c>
      <c r="E119" s="121" t="s">
        <v>9</v>
      </c>
      <c r="F119" s="121" t="s">
        <v>10</v>
      </c>
      <c r="G119" s="121" t="s">
        <v>11</v>
      </c>
      <c r="H119" s="121" t="s">
        <v>12</v>
      </c>
      <c r="I119" s="122" t="s">
        <v>16</v>
      </c>
      <c r="J119" s="123" t="s">
        <v>13</v>
      </c>
      <c r="K119" s="123" t="s">
        <v>14</v>
      </c>
      <c r="L119" s="124" t="s">
        <v>21</v>
      </c>
      <c r="M119" s="125" t="s">
        <v>36</v>
      </c>
      <c r="N119" s="125" t="s">
        <v>33</v>
      </c>
      <c r="O119" s="125" t="s">
        <v>34</v>
      </c>
      <c r="P119" s="122" t="s">
        <v>174</v>
      </c>
      <c r="Q119" s="131"/>
      <c r="R119" s="132"/>
      <c r="S119" s="132"/>
      <c r="T119" s="132"/>
      <c r="U119" s="133"/>
      <c r="V119" s="121" t="s">
        <v>166</v>
      </c>
      <c r="W119" s="121" t="s">
        <v>167</v>
      </c>
      <c r="X119" s="126" t="s">
        <v>168</v>
      </c>
      <c r="Y119" s="5"/>
    </row>
    <row r="120" spans="1:25" s="3" customFormat="1" ht="15" customHeight="1" thickTop="1" thickBot="1" x14ac:dyDescent="0.3">
      <c r="A120" s="108" t="s">
        <v>2</v>
      </c>
      <c r="B120" s="196" t="s">
        <v>76</v>
      </c>
      <c r="C120" s="199" t="s">
        <v>0</v>
      </c>
      <c r="D120" s="418" t="s">
        <v>176</v>
      </c>
      <c r="E120" s="56" t="s">
        <v>147</v>
      </c>
      <c r="F120" s="56" t="s">
        <v>77</v>
      </c>
      <c r="G120" s="203" t="s">
        <v>0</v>
      </c>
      <c r="H120" s="205" t="s">
        <v>0</v>
      </c>
      <c r="I120" s="201">
        <v>0</v>
      </c>
      <c r="J120" s="201">
        <v>0</v>
      </c>
      <c r="K120" s="362">
        <f>IF(I120=" "," ",(I120+$H$6-J120))</f>
        <v>0</v>
      </c>
      <c r="L120" s="363">
        <v>50</v>
      </c>
      <c r="M120" s="397">
        <v>42221</v>
      </c>
      <c r="N120" s="370" t="str">
        <f>IF(V120=1,"VERIFIED",IF(W120=1,"RECHECKED",IF(R120=1,"RECHECK",IF(T120=1,"VERIFY",IF(U120=1,"NEED APP","NOT SCHED")))))</f>
        <v>VERIFY</v>
      </c>
      <c r="O120" s="42" t="s">
        <v>151</v>
      </c>
      <c r="P120" s="215" t="s">
        <v>155</v>
      </c>
      <c r="Q120" s="72">
        <f>IF(A121=" "," ",1)</f>
        <v>1</v>
      </c>
      <c r="R120" s="73" t="s">
        <v>0</v>
      </c>
      <c r="S120" s="74" t="s">
        <v>0</v>
      </c>
      <c r="T120" s="75">
        <v>1</v>
      </c>
      <c r="U120" s="76" t="s">
        <v>0</v>
      </c>
      <c r="V120" s="77" t="s">
        <v>0</v>
      </c>
      <c r="W120" s="73" t="s">
        <v>0</v>
      </c>
      <c r="X120" s="78" t="s">
        <v>0</v>
      </c>
      <c r="Y120" s="4"/>
    </row>
    <row r="121" spans="1:25" s="3" customFormat="1" ht="15" customHeight="1" thickTop="1" thickBot="1" x14ac:dyDescent="0.3">
      <c r="A121" s="15" t="s">
        <v>145</v>
      </c>
      <c r="B121" s="197"/>
      <c r="C121" s="199"/>
      <c r="D121" s="418" t="s">
        <v>35</v>
      </c>
      <c r="E121" s="56" t="s">
        <v>147</v>
      </c>
      <c r="F121" s="56" t="s">
        <v>77</v>
      </c>
      <c r="G121" s="204"/>
      <c r="H121" s="206"/>
      <c r="I121" s="202"/>
      <c r="J121" s="202"/>
      <c r="K121" s="364"/>
      <c r="L121" s="365"/>
      <c r="M121" s="398"/>
      <c r="N121" s="371"/>
      <c r="O121" s="43" t="s">
        <v>152</v>
      </c>
      <c r="P121" s="216"/>
      <c r="Q121" s="217" t="s">
        <v>200</v>
      </c>
      <c r="R121" s="218"/>
      <c r="S121" s="218"/>
      <c r="T121" s="218"/>
      <c r="U121" s="219"/>
      <c r="V121" s="378" t="s">
        <v>207</v>
      </c>
      <c r="W121" s="379"/>
      <c r="X121" s="380"/>
      <c r="Y121" s="4"/>
    </row>
    <row r="122" spans="1:25" s="8" customFormat="1" ht="9" customHeight="1" thickTop="1" thickBot="1" x14ac:dyDescent="0.3">
      <c r="A122" s="15" t="s">
        <v>146</v>
      </c>
      <c r="B122" s="197"/>
      <c r="C122" s="199"/>
      <c r="D122" s="419" t="s">
        <v>0</v>
      </c>
      <c r="E122" s="130" t="s">
        <v>9</v>
      </c>
      <c r="F122" s="127" t="s">
        <v>10</v>
      </c>
      <c r="G122" s="128" t="s">
        <v>15</v>
      </c>
      <c r="H122" s="129" t="s">
        <v>173</v>
      </c>
      <c r="I122" s="129" t="s">
        <v>18</v>
      </c>
      <c r="J122" s="128" t="s">
        <v>17</v>
      </c>
      <c r="K122" s="129" t="s">
        <v>4</v>
      </c>
      <c r="L122" s="128" t="s">
        <v>175</v>
      </c>
      <c r="M122" s="335" t="s">
        <v>208</v>
      </c>
      <c r="N122" s="387"/>
      <c r="O122" s="387"/>
      <c r="P122" s="388"/>
      <c r="Q122" s="220"/>
      <c r="R122" s="221"/>
      <c r="S122" s="221"/>
      <c r="T122" s="221"/>
      <c r="U122" s="222"/>
      <c r="V122" s="381"/>
      <c r="W122" s="382"/>
      <c r="X122" s="383"/>
      <c r="Y122" s="7"/>
    </row>
    <row r="123" spans="1:25" s="3" customFormat="1" ht="15" customHeight="1" thickBot="1" x14ac:dyDescent="0.3">
      <c r="A123" s="99">
        <f>A116+1</f>
        <v>17</v>
      </c>
      <c r="B123" s="197"/>
      <c r="C123" s="199"/>
      <c r="D123" s="418" t="s">
        <v>177</v>
      </c>
      <c r="E123" s="56" t="s">
        <v>147</v>
      </c>
      <c r="F123" s="56" t="s">
        <v>77</v>
      </c>
      <c r="G123" s="207" t="s">
        <v>0</v>
      </c>
      <c r="H123" s="209" t="s">
        <v>0</v>
      </c>
      <c r="I123" s="205" t="s">
        <v>0</v>
      </c>
      <c r="J123" s="366" t="s">
        <v>158</v>
      </c>
      <c r="K123" s="367" t="s">
        <v>159</v>
      </c>
      <c r="L123" s="333" t="s">
        <v>204</v>
      </c>
      <c r="M123" s="389"/>
      <c r="N123" s="390"/>
      <c r="O123" s="390"/>
      <c r="P123" s="391"/>
      <c r="Q123" s="220"/>
      <c r="R123" s="221"/>
      <c r="S123" s="221"/>
      <c r="T123" s="221"/>
      <c r="U123" s="222"/>
      <c r="V123" s="381"/>
      <c r="W123" s="382"/>
      <c r="X123" s="383"/>
      <c r="Y123" s="4"/>
    </row>
    <row r="124" spans="1:25" s="3" customFormat="1" ht="15" customHeight="1" thickTop="1" thickBot="1" x14ac:dyDescent="0.3">
      <c r="A124" s="302" t="str">
        <f>IF(V120=1,"VERIFIED",IF(W120=1,"RECHECKED",IF(R120=1,"RECHECK",IF(T120=1,"VERIFY",IF(U120=1,"NEED PMT APP","SANITY CHECK")))))</f>
        <v>VERIFY</v>
      </c>
      <c r="B124" s="198"/>
      <c r="C124" s="200"/>
      <c r="D124" s="418" t="s">
        <v>178</v>
      </c>
      <c r="E124" s="57" t="s">
        <v>0</v>
      </c>
      <c r="F124" s="57" t="s">
        <v>0</v>
      </c>
      <c r="G124" s="208"/>
      <c r="H124" s="210"/>
      <c r="I124" s="211"/>
      <c r="J124" s="368"/>
      <c r="K124" s="369"/>
      <c r="L124" s="334"/>
      <c r="M124" s="392"/>
      <c r="N124" s="393"/>
      <c r="O124" s="393"/>
      <c r="P124" s="394"/>
      <c r="Q124" s="223"/>
      <c r="R124" s="224"/>
      <c r="S124" s="224"/>
      <c r="T124" s="224"/>
      <c r="U124" s="225"/>
      <c r="V124" s="384"/>
      <c r="W124" s="385"/>
      <c r="X124" s="386"/>
      <c r="Y124" s="4"/>
    </row>
    <row r="125" spans="1:25" s="9" customFormat="1" ht="4.9000000000000004" customHeight="1" thickTop="1" thickBot="1" x14ac:dyDescent="0.3">
      <c r="A125" s="100"/>
      <c r="B125" s="101"/>
      <c r="C125" s="102"/>
      <c r="D125" s="103"/>
      <c r="E125" s="58"/>
      <c r="F125" s="58"/>
      <c r="G125" s="104"/>
      <c r="H125" s="105"/>
      <c r="I125" s="106"/>
      <c r="J125" s="106"/>
      <c r="K125" s="60"/>
      <c r="L125" s="44"/>
      <c r="M125" s="45"/>
      <c r="N125" s="45"/>
      <c r="O125" s="45"/>
      <c r="P125" s="46"/>
      <c r="Q125" s="79"/>
      <c r="R125" s="80"/>
      <c r="S125" s="81"/>
      <c r="T125" s="82"/>
      <c r="U125" s="83"/>
      <c r="V125" s="84"/>
      <c r="W125" s="80"/>
      <c r="X125" s="85"/>
    </row>
    <row r="126" spans="1:25" s="6" customFormat="1" ht="9" customHeight="1" thickTop="1" thickBot="1" x14ac:dyDescent="0.3">
      <c r="A126" s="134" t="s">
        <v>0</v>
      </c>
      <c r="B126" s="121" t="s">
        <v>7</v>
      </c>
      <c r="C126" s="121"/>
      <c r="D126" s="121" t="s">
        <v>8</v>
      </c>
      <c r="E126" s="121" t="s">
        <v>9</v>
      </c>
      <c r="F126" s="121" t="s">
        <v>10</v>
      </c>
      <c r="G126" s="121" t="s">
        <v>11</v>
      </c>
      <c r="H126" s="121" t="s">
        <v>12</v>
      </c>
      <c r="I126" s="122" t="s">
        <v>16</v>
      </c>
      <c r="J126" s="123" t="s">
        <v>13</v>
      </c>
      <c r="K126" s="123" t="s">
        <v>14</v>
      </c>
      <c r="L126" s="124" t="s">
        <v>21</v>
      </c>
      <c r="M126" s="125" t="s">
        <v>36</v>
      </c>
      <c r="N126" s="125" t="s">
        <v>33</v>
      </c>
      <c r="O126" s="125" t="s">
        <v>34</v>
      </c>
      <c r="P126" s="122" t="s">
        <v>174</v>
      </c>
      <c r="Q126" s="131"/>
      <c r="R126" s="132"/>
      <c r="S126" s="132"/>
      <c r="T126" s="132"/>
      <c r="U126" s="133"/>
      <c r="V126" s="121" t="s">
        <v>166</v>
      </c>
      <c r="W126" s="121" t="s">
        <v>167</v>
      </c>
      <c r="X126" s="126" t="s">
        <v>168</v>
      </c>
      <c r="Y126" s="5"/>
    </row>
    <row r="127" spans="1:25" s="3" customFormat="1" ht="15" customHeight="1" thickTop="1" thickBot="1" x14ac:dyDescent="0.3">
      <c r="A127" s="108" t="s">
        <v>2</v>
      </c>
      <c r="B127" s="196" t="s">
        <v>84</v>
      </c>
      <c r="C127" s="199" t="s">
        <v>0</v>
      </c>
      <c r="D127" s="418" t="s">
        <v>176</v>
      </c>
      <c r="E127" s="56" t="s">
        <v>101</v>
      </c>
      <c r="F127" s="56" t="s">
        <v>85</v>
      </c>
      <c r="G127" s="203">
        <v>1105</v>
      </c>
      <c r="H127" s="205">
        <v>8</v>
      </c>
      <c r="I127" s="201">
        <v>10</v>
      </c>
      <c r="J127" s="201">
        <v>0</v>
      </c>
      <c r="K127" s="362">
        <f>IF(I127=" "," ",(I127+$H$6-J127))</f>
        <v>10</v>
      </c>
      <c r="L127" s="363">
        <v>50</v>
      </c>
      <c r="M127" s="397">
        <v>42904</v>
      </c>
      <c r="N127" s="370" t="str">
        <f>IF(V127=1,"VERIFIED",IF(W127=1,"RECHECKED",IF(R127=1,"RECHECK",IF(T127=1,"VERIFY",IF(U127=1,"NEED APP","NOT SCHED")))))</f>
        <v>VERIFIED</v>
      </c>
      <c r="O127" s="42" t="s">
        <v>151</v>
      </c>
      <c r="P127" s="215" t="s">
        <v>154</v>
      </c>
      <c r="Q127" s="72">
        <f>IF(A128=" "," ",1)</f>
        <v>1</v>
      </c>
      <c r="R127" s="73" t="s">
        <v>0</v>
      </c>
      <c r="S127" s="74">
        <v>1</v>
      </c>
      <c r="T127" s="75">
        <v>1</v>
      </c>
      <c r="U127" s="76" t="s">
        <v>0</v>
      </c>
      <c r="V127" s="77">
        <v>1</v>
      </c>
      <c r="W127" s="73" t="s">
        <v>0</v>
      </c>
      <c r="X127" s="78" t="s">
        <v>0</v>
      </c>
      <c r="Y127" s="4"/>
    </row>
    <row r="128" spans="1:25" s="3" customFormat="1" ht="15" customHeight="1" thickTop="1" thickBot="1" x14ac:dyDescent="0.3">
      <c r="A128" s="109">
        <v>0</v>
      </c>
      <c r="B128" s="197"/>
      <c r="C128" s="199"/>
      <c r="D128" s="418" t="s">
        <v>35</v>
      </c>
      <c r="E128" s="415" t="s">
        <v>153</v>
      </c>
      <c r="F128" s="416"/>
      <c r="G128" s="204"/>
      <c r="H128" s="206"/>
      <c r="I128" s="202"/>
      <c r="J128" s="202"/>
      <c r="K128" s="364"/>
      <c r="L128" s="365"/>
      <c r="M128" s="398"/>
      <c r="N128" s="371"/>
      <c r="O128" s="43" t="s">
        <v>152</v>
      </c>
      <c r="P128" s="216"/>
      <c r="Q128" s="217" t="s">
        <v>200</v>
      </c>
      <c r="R128" s="218"/>
      <c r="S128" s="218"/>
      <c r="T128" s="218"/>
      <c r="U128" s="219"/>
      <c r="V128" s="378" t="s">
        <v>207</v>
      </c>
      <c r="W128" s="379"/>
      <c r="X128" s="380"/>
      <c r="Y128" s="4"/>
    </row>
    <row r="129" spans="1:25" s="8" customFormat="1" ht="9" customHeight="1" thickTop="1" thickBot="1" x14ac:dyDescent="0.3">
      <c r="A129" s="36" t="s">
        <v>100</v>
      </c>
      <c r="B129" s="197"/>
      <c r="C129" s="199"/>
      <c r="D129" s="419" t="s">
        <v>0</v>
      </c>
      <c r="E129" s="130" t="s">
        <v>9</v>
      </c>
      <c r="F129" s="127" t="s">
        <v>10</v>
      </c>
      <c r="G129" s="128" t="s">
        <v>15</v>
      </c>
      <c r="H129" s="129" t="s">
        <v>173</v>
      </c>
      <c r="I129" s="129" t="s">
        <v>18</v>
      </c>
      <c r="J129" s="128" t="s">
        <v>17</v>
      </c>
      <c r="K129" s="129" t="s">
        <v>4</v>
      </c>
      <c r="L129" s="128" t="s">
        <v>175</v>
      </c>
      <c r="M129" s="251" t="s">
        <v>196</v>
      </c>
      <c r="N129" s="252"/>
      <c r="O129" s="252"/>
      <c r="P129" s="253"/>
      <c r="Q129" s="220"/>
      <c r="R129" s="221"/>
      <c r="S129" s="221"/>
      <c r="T129" s="221"/>
      <c r="U129" s="222"/>
      <c r="V129" s="381"/>
      <c r="W129" s="382"/>
      <c r="X129" s="383"/>
      <c r="Y129" s="7"/>
    </row>
    <row r="130" spans="1:25" s="3" customFormat="1" ht="15" customHeight="1" thickBot="1" x14ac:dyDescent="0.3">
      <c r="A130" s="99">
        <f>A123+1</f>
        <v>18</v>
      </c>
      <c r="B130" s="197"/>
      <c r="C130" s="199"/>
      <c r="D130" s="418" t="s">
        <v>177</v>
      </c>
      <c r="E130" s="415" t="s">
        <v>19</v>
      </c>
      <c r="F130" s="416"/>
      <c r="G130" s="207">
        <v>42912</v>
      </c>
      <c r="H130" s="209" t="s">
        <v>0</v>
      </c>
      <c r="I130" s="205">
        <v>5</v>
      </c>
      <c r="J130" s="366" t="s">
        <v>158</v>
      </c>
      <c r="K130" s="374" t="str">
        <f>IF(S127=1,"Photo Needed","")</f>
        <v>Photo Needed</v>
      </c>
      <c r="L130" s="331" t="s">
        <v>202</v>
      </c>
      <c r="M130" s="254"/>
      <c r="N130" s="255"/>
      <c r="O130" s="255"/>
      <c r="P130" s="256"/>
      <c r="Q130" s="220"/>
      <c r="R130" s="221"/>
      <c r="S130" s="221"/>
      <c r="T130" s="221"/>
      <c r="U130" s="222"/>
      <c r="V130" s="381"/>
      <c r="W130" s="382"/>
      <c r="X130" s="383"/>
      <c r="Y130" s="4"/>
    </row>
    <row r="131" spans="1:25" s="3" customFormat="1" ht="15" customHeight="1" thickTop="1" thickBot="1" x14ac:dyDescent="0.3">
      <c r="A131" s="299" t="str">
        <f>IF(V127=1,"VERIFIED",IF(W127=1,"RECHECKED",IF(R127=1,"RECHECK",IF(T127=1,"VERIFY",IF(U127=1,"NEED PMT APP","SANITY CHECK")))))</f>
        <v>VERIFIED</v>
      </c>
      <c r="B131" s="198"/>
      <c r="C131" s="200"/>
      <c r="D131" s="418" t="s">
        <v>178</v>
      </c>
      <c r="E131" s="57" t="s">
        <v>194</v>
      </c>
      <c r="F131" s="57" t="s">
        <v>195</v>
      </c>
      <c r="G131" s="208"/>
      <c r="H131" s="210"/>
      <c r="I131" s="211"/>
      <c r="J131" s="368"/>
      <c r="K131" s="375"/>
      <c r="L131" s="332"/>
      <c r="M131" s="257"/>
      <c r="N131" s="258"/>
      <c r="O131" s="258"/>
      <c r="P131" s="259"/>
      <c r="Q131" s="223"/>
      <c r="R131" s="224"/>
      <c r="S131" s="224"/>
      <c r="T131" s="224"/>
      <c r="U131" s="225"/>
      <c r="V131" s="384"/>
      <c r="W131" s="385"/>
      <c r="X131" s="386"/>
      <c r="Y131" s="4"/>
    </row>
    <row r="132" spans="1:25" s="3" customFormat="1" ht="36.75" customHeight="1" thickTop="1" thickBot="1" x14ac:dyDescent="0.3">
      <c r="A132" s="266" t="s">
        <v>192</v>
      </c>
      <c r="B132" s="264"/>
      <c r="C132" s="264"/>
      <c r="D132" s="264"/>
      <c r="E132" s="264"/>
      <c r="F132" s="264"/>
      <c r="G132" s="264"/>
      <c r="H132" s="264"/>
      <c r="I132" s="264"/>
      <c r="J132" s="264"/>
      <c r="K132" s="264"/>
      <c r="L132" s="264"/>
      <c r="M132" s="264"/>
      <c r="N132" s="264"/>
      <c r="O132" s="264"/>
      <c r="P132" s="267"/>
      <c r="Q132" s="147" t="s">
        <v>0</v>
      </c>
      <c r="R132" s="148"/>
      <c r="S132" s="148"/>
      <c r="T132" s="148"/>
      <c r="U132" s="149"/>
      <c r="V132" s="140"/>
      <c r="W132" s="141"/>
      <c r="X132" s="142"/>
      <c r="Y132" s="4"/>
    </row>
    <row r="133" spans="1:25" ht="35.25" customHeight="1" thickTop="1" thickBot="1" x14ac:dyDescent="0.3">
      <c r="A133" s="263" t="s">
        <v>189</v>
      </c>
      <c r="B133" s="264"/>
      <c r="C133" s="264"/>
      <c r="D133" s="264"/>
      <c r="E133" s="265"/>
      <c r="F133" s="59" t="s">
        <v>22</v>
      </c>
      <c r="G133" s="48">
        <f>SUM(Q7:Q131)</f>
        <v>18</v>
      </c>
      <c r="H133" s="110" t="s">
        <v>23</v>
      </c>
      <c r="I133" s="48">
        <f>SUM(S7:S131)</f>
        <v>7</v>
      </c>
      <c r="J133" s="111" t="s">
        <v>157</v>
      </c>
      <c r="K133" s="48">
        <f>SUM(R7:R131)</f>
        <v>0</v>
      </c>
      <c r="L133" s="47" t="s">
        <v>24</v>
      </c>
      <c r="M133" s="48">
        <f>SUM(T7:T131)</f>
        <v>17</v>
      </c>
      <c r="N133" s="49" t="s">
        <v>40</v>
      </c>
      <c r="O133" s="48">
        <f>SUM(U7:U131)</f>
        <v>0</v>
      </c>
      <c r="P133" s="50" t="s">
        <v>0</v>
      </c>
      <c r="Q133" s="246" t="str">
        <f>L6</f>
        <v>RUN CS-E</v>
      </c>
      <c r="R133" s="247"/>
      <c r="S133" s="247"/>
      <c r="T133" s="247"/>
      <c r="U133" s="248"/>
      <c r="V133" s="48">
        <f>SUM(V7:V131)</f>
        <v>1</v>
      </c>
      <c r="W133" s="48">
        <f>SUM(W7:W131)</f>
        <v>0</v>
      </c>
      <c r="X133" s="48">
        <f>SUM(X7:X131)</f>
        <v>0</v>
      </c>
      <c r="Y133" s="10"/>
    </row>
    <row r="134" spans="1:25" ht="14.45" customHeight="1" thickTop="1" x14ac:dyDescent="0.25">
      <c r="A134" s="112"/>
      <c r="B134" s="112"/>
      <c r="C134" s="113"/>
      <c r="D134" s="114"/>
      <c r="E134" s="52"/>
      <c r="F134" s="52"/>
      <c r="G134" s="115"/>
      <c r="H134" s="51"/>
      <c r="I134" s="51"/>
      <c r="J134" s="51"/>
      <c r="K134" s="51"/>
      <c r="L134" s="51"/>
      <c r="M134" s="52"/>
      <c r="N134" s="52"/>
      <c r="O134" s="52"/>
      <c r="P134" s="52"/>
      <c r="Q134" s="86"/>
      <c r="R134" s="87"/>
      <c r="S134" s="88"/>
      <c r="T134" s="88"/>
      <c r="U134" s="89"/>
      <c r="V134" s="88"/>
      <c r="W134" s="87"/>
      <c r="X134" s="88"/>
      <c r="Y134" s="11"/>
    </row>
    <row r="135" spans="1:25" ht="14.45" customHeight="1" x14ac:dyDescent="0.25">
      <c r="A135" s="112"/>
      <c r="B135" s="112"/>
      <c r="C135" s="113"/>
      <c r="D135" s="261" t="s">
        <v>0</v>
      </c>
      <c r="E135" s="262"/>
      <c r="F135" s="262"/>
      <c r="G135" s="262"/>
      <c r="H135" s="262"/>
      <c r="I135" s="262"/>
      <c r="J135" s="262"/>
      <c r="K135" s="262"/>
      <c r="L135" s="51"/>
      <c r="M135" s="53"/>
      <c r="N135" s="53"/>
      <c r="O135" s="53"/>
      <c r="P135" s="52"/>
      <c r="Q135" s="86"/>
      <c r="R135" s="87"/>
      <c r="S135" s="88"/>
      <c r="T135" s="88"/>
      <c r="U135" s="89"/>
      <c r="V135" s="88"/>
      <c r="W135" s="87"/>
      <c r="X135" s="88"/>
      <c r="Y135" s="11"/>
    </row>
    <row r="136" spans="1:25" ht="14.45" customHeight="1" x14ac:dyDescent="0.25">
      <c r="A136" s="112"/>
      <c r="B136" s="135"/>
      <c r="C136" s="260" t="s">
        <v>0</v>
      </c>
      <c r="D136" s="260"/>
      <c r="E136" s="260"/>
      <c r="F136" s="260"/>
      <c r="G136" s="260"/>
      <c r="H136" s="260"/>
      <c r="I136" s="260"/>
      <c r="J136" s="136" t="s">
        <v>0</v>
      </c>
      <c r="K136" s="137" t="s">
        <v>0</v>
      </c>
      <c r="L136" s="51"/>
      <c r="M136" s="53"/>
      <c r="N136" s="53"/>
      <c r="O136" s="53"/>
      <c r="P136" s="52"/>
      <c r="Q136" s="86"/>
      <c r="R136" s="87"/>
      <c r="S136" s="88"/>
      <c r="T136" s="88"/>
      <c r="U136" s="89"/>
      <c r="V136" s="88"/>
      <c r="W136" s="87"/>
      <c r="X136" s="88"/>
      <c r="Y136" s="11"/>
    </row>
    <row r="137" spans="1:25" ht="14.45" customHeight="1" x14ac:dyDescent="0.25">
      <c r="A137" s="112"/>
      <c r="B137" s="135"/>
      <c r="C137" s="260" t="s">
        <v>0</v>
      </c>
      <c r="D137" s="260"/>
      <c r="E137" s="260"/>
      <c r="F137" s="260"/>
      <c r="G137" s="260"/>
      <c r="H137" s="260"/>
      <c r="I137" s="260"/>
      <c r="J137" s="138" t="s">
        <v>0</v>
      </c>
      <c r="K137" s="139" t="s">
        <v>0</v>
      </c>
      <c r="L137" s="51"/>
      <c r="M137" s="53"/>
      <c r="N137" s="53"/>
      <c r="O137" s="53"/>
      <c r="P137" s="52"/>
      <c r="Q137" s="86"/>
      <c r="R137" s="87"/>
      <c r="S137" s="88"/>
      <c r="T137" s="88"/>
      <c r="U137" s="89"/>
      <c r="V137" s="88"/>
      <c r="W137" s="87"/>
      <c r="X137" s="88"/>
      <c r="Y137" s="11"/>
    </row>
    <row r="138" spans="1:25" ht="14.45" customHeight="1" x14ac:dyDescent="0.25">
      <c r="A138" s="112"/>
      <c r="B138" s="135"/>
      <c r="C138" s="260" t="s">
        <v>0</v>
      </c>
      <c r="D138" s="260"/>
      <c r="E138" s="260"/>
      <c r="F138" s="260"/>
      <c r="G138" s="260"/>
      <c r="H138" s="260"/>
      <c r="I138" s="260"/>
      <c r="J138" s="138" t="s">
        <v>0</v>
      </c>
      <c r="K138" s="139" t="s">
        <v>0</v>
      </c>
      <c r="L138" s="51"/>
      <c r="M138" s="53"/>
      <c r="N138" s="53"/>
      <c r="O138" s="53"/>
      <c r="P138" s="52"/>
      <c r="Q138" s="86"/>
      <c r="R138" s="87"/>
      <c r="S138" s="88"/>
      <c r="T138" s="88"/>
      <c r="U138" s="89"/>
      <c r="V138" s="88"/>
      <c r="W138" s="87"/>
      <c r="X138" s="88"/>
      <c r="Y138" s="11"/>
    </row>
    <row r="139" spans="1:25" ht="14.45" customHeight="1" x14ac:dyDescent="0.25">
      <c r="A139" s="112"/>
      <c r="B139" s="135"/>
      <c r="C139" s="260" t="s">
        <v>0</v>
      </c>
      <c r="D139" s="260"/>
      <c r="E139" s="260"/>
      <c r="F139" s="260"/>
      <c r="G139" s="260"/>
      <c r="H139" s="260"/>
      <c r="I139" s="260"/>
      <c r="J139" s="136" t="s">
        <v>0</v>
      </c>
      <c r="K139" s="137" t="s">
        <v>0</v>
      </c>
      <c r="L139" s="51"/>
      <c r="M139" s="53"/>
      <c r="N139" s="53"/>
      <c r="O139" s="53"/>
      <c r="P139" s="52"/>
      <c r="Q139" s="86"/>
      <c r="R139" s="87"/>
      <c r="S139" s="88"/>
      <c r="T139" s="88"/>
      <c r="U139" s="89"/>
      <c r="V139" s="88"/>
      <c r="W139" s="87"/>
      <c r="X139" s="88"/>
      <c r="Y139" s="11"/>
    </row>
    <row r="140" spans="1:25" ht="14.45" customHeight="1" x14ac:dyDescent="0.25">
      <c r="A140" s="112"/>
      <c r="B140" s="135"/>
      <c r="C140" s="260" t="s">
        <v>0</v>
      </c>
      <c r="D140" s="260"/>
      <c r="E140" s="260"/>
      <c r="F140" s="260"/>
      <c r="G140" s="260"/>
      <c r="H140" s="260"/>
      <c r="I140" s="260"/>
      <c r="J140" s="136" t="s">
        <v>0</v>
      </c>
      <c r="K140" s="137" t="s">
        <v>0</v>
      </c>
      <c r="L140" s="51"/>
      <c r="M140" s="53"/>
      <c r="N140" s="53"/>
      <c r="O140" s="53"/>
      <c r="P140" s="52"/>
      <c r="Q140" s="86"/>
      <c r="R140" s="87"/>
      <c r="S140" s="88"/>
      <c r="T140" s="88"/>
      <c r="U140" s="89"/>
      <c r="V140" s="88"/>
      <c r="W140" s="87"/>
      <c r="X140" s="88"/>
      <c r="Y140" s="11"/>
    </row>
    <row r="141" spans="1:25" ht="14.45" customHeight="1" x14ac:dyDescent="0.25">
      <c r="A141" s="112"/>
      <c r="B141" s="135"/>
      <c r="C141" s="260" t="s">
        <v>0</v>
      </c>
      <c r="D141" s="260"/>
      <c r="E141" s="260"/>
      <c r="F141" s="260"/>
      <c r="G141" s="260"/>
      <c r="H141" s="260"/>
      <c r="I141" s="260"/>
      <c r="J141" s="138" t="s">
        <v>0</v>
      </c>
      <c r="K141" s="137" t="s">
        <v>0</v>
      </c>
      <c r="L141" s="51"/>
      <c r="M141" s="53"/>
      <c r="N141" s="53"/>
      <c r="O141" s="53"/>
      <c r="P141" s="52"/>
      <c r="Q141" s="86"/>
      <c r="R141" s="87"/>
      <c r="S141" s="88"/>
      <c r="T141" s="88"/>
      <c r="U141" s="89"/>
      <c r="V141" s="88"/>
      <c r="W141" s="87"/>
      <c r="X141" s="88"/>
      <c r="Y141" s="11"/>
    </row>
    <row r="142" spans="1:25" ht="14.45" customHeight="1" x14ac:dyDescent="0.25">
      <c r="A142" s="112"/>
      <c r="B142" s="135"/>
      <c r="C142" s="260" t="s">
        <v>0</v>
      </c>
      <c r="D142" s="260"/>
      <c r="E142" s="260"/>
      <c r="F142" s="260"/>
      <c r="G142" s="260"/>
      <c r="H142" s="260"/>
      <c r="I142" s="260"/>
      <c r="J142" s="136" t="s">
        <v>0</v>
      </c>
      <c r="K142" s="137" t="s">
        <v>0</v>
      </c>
      <c r="L142" s="51"/>
      <c r="M142" s="53"/>
      <c r="N142" s="53"/>
      <c r="O142" s="53"/>
      <c r="P142" s="52"/>
      <c r="Q142" s="86"/>
      <c r="R142" s="87"/>
      <c r="S142" s="88"/>
      <c r="T142" s="88"/>
      <c r="U142" s="89"/>
      <c r="V142" s="88"/>
      <c r="W142" s="87"/>
      <c r="X142" s="88"/>
      <c r="Y142" s="11"/>
    </row>
    <row r="143" spans="1:25" ht="14.45" customHeight="1" x14ac:dyDescent="0.25">
      <c r="A143" s="112"/>
      <c r="B143" s="112"/>
      <c r="C143" s="113"/>
      <c r="D143" s="114"/>
      <c r="E143" s="52"/>
      <c r="F143" s="52"/>
      <c r="G143" s="115"/>
      <c r="H143" s="51"/>
      <c r="I143" s="51"/>
      <c r="J143" s="51"/>
      <c r="K143" s="51"/>
      <c r="L143" s="51"/>
      <c r="M143" s="53"/>
      <c r="N143" s="53"/>
      <c r="O143" s="53"/>
      <c r="P143" s="52"/>
      <c r="Q143" s="86"/>
      <c r="R143" s="87"/>
      <c r="S143" s="88"/>
      <c r="T143" s="88"/>
      <c r="U143" s="89"/>
      <c r="V143" s="88"/>
      <c r="W143" s="87"/>
      <c r="X143" s="88"/>
      <c r="Y143" s="11"/>
    </row>
    <row r="144" spans="1:25" ht="14.45" customHeight="1" x14ac:dyDescent="0.25">
      <c r="A144" s="112"/>
      <c r="B144" s="112"/>
      <c r="C144" s="113"/>
      <c r="D144" s="114"/>
      <c r="E144" s="52"/>
      <c r="F144" s="52"/>
      <c r="G144" s="115"/>
      <c r="H144" s="51"/>
      <c r="I144" s="51"/>
      <c r="J144" s="51"/>
      <c r="K144" s="51"/>
      <c r="L144" s="51"/>
      <c r="M144" s="53"/>
      <c r="N144" s="53"/>
      <c r="O144" s="53"/>
      <c r="P144" s="52"/>
      <c r="Q144" s="86"/>
      <c r="R144" s="87"/>
      <c r="S144" s="88"/>
      <c r="T144" s="88"/>
      <c r="U144" s="89"/>
      <c r="V144" s="88"/>
      <c r="W144" s="87"/>
      <c r="X144" s="88"/>
      <c r="Y144" s="11"/>
    </row>
    <row r="145" spans="1:25" ht="14.45" customHeight="1" x14ac:dyDescent="0.25">
      <c r="A145" s="112"/>
      <c r="B145" s="112"/>
      <c r="C145" s="113"/>
      <c r="D145" s="114"/>
      <c r="E145" s="52"/>
      <c r="F145" s="52"/>
      <c r="G145" s="115"/>
      <c r="H145" s="51"/>
      <c r="I145" s="51"/>
      <c r="J145" s="51"/>
      <c r="K145" s="51"/>
      <c r="L145" s="51"/>
      <c r="M145" s="53"/>
      <c r="N145" s="53"/>
      <c r="O145" s="53"/>
      <c r="P145" s="52"/>
      <c r="Q145" s="86"/>
      <c r="R145" s="87"/>
      <c r="S145" s="88"/>
      <c r="T145" s="88"/>
      <c r="U145" s="89"/>
      <c r="V145" s="88"/>
      <c r="W145" s="87"/>
      <c r="X145" s="88"/>
      <c r="Y145" s="11"/>
    </row>
    <row r="146" spans="1:25" ht="14.45" customHeight="1" x14ac:dyDescent="0.25"/>
    <row r="147" spans="1:25" ht="14.45" customHeight="1" x14ac:dyDescent="0.25"/>
    <row r="148" spans="1:25" ht="14.45" customHeight="1" x14ac:dyDescent="0.25"/>
    <row r="149" spans="1:25" ht="14.45" customHeight="1" x14ac:dyDescent="0.25"/>
    <row r="150" spans="1:25" ht="14.45" customHeight="1" x14ac:dyDescent="0.25"/>
    <row r="151" spans="1:25" ht="14.45" customHeight="1" x14ac:dyDescent="0.25"/>
    <row r="152" spans="1:25" ht="14.45" customHeight="1" x14ac:dyDescent="0.25"/>
    <row r="153" spans="1:25" ht="14.45" customHeight="1" x14ac:dyDescent="0.25"/>
    <row r="154" spans="1:25" ht="14.45" customHeight="1" x14ac:dyDescent="0.25"/>
    <row r="155" spans="1:25" ht="14.45" customHeight="1" x14ac:dyDescent="0.25"/>
    <row r="156" spans="1:25" ht="14.45" customHeight="1" x14ac:dyDescent="0.25"/>
    <row r="157" spans="1:25" ht="14.45" customHeight="1" x14ac:dyDescent="0.25"/>
    <row r="158" spans="1:25" ht="14.45" customHeight="1" x14ac:dyDescent="0.25"/>
    <row r="159" spans="1:25" ht="14.45" customHeight="1" x14ac:dyDescent="0.25"/>
    <row r="160" spans="1:25" ht="14.45" customHeight="1" x14ac:dyDescent="0.25"/>
  </sheetData>
  <sheetProtection insertRows="0"/>
  <mergeCells count="434">
    <mergeCell ref="M113:M114"/>
    <mergeCell ref="M120:M121"/>
    <mergeCell ref="M127:M128"/>
    <mergeCell ref="M43:M44"/>
    <mergeCell ref="M50:M51"/>
    <mergeCell ref="M57:M58"/>
    <mergeCell ref="M64:M65"/>
    <mergeCell ref="M71:M72"/>
    <mergeCell ref="M78:M79"/>
    <mergeCell ref="M85:M86"/>
    <mergeCell ref="M92:M93"/>
    <mergeCell ref="M99:M100"/>
    <mergeCell ref="V86:X89"/>
    <mergeCell ref="V93:X96"/>
    <mergeCell ref="V100:X103"/>
    <mergeCell ref="V107:X110"/>
    <mergeCell ref="V114:X117"/>
    <mergeCell ref="V121:X124"/>
    <mergeCell ref="V9:X12"/>
    <mergeCell ref="V16:X19"/>
    <mergeCell ref="V128:X131"/>
    <mergeCell ref="V23:X26"/>
    <mergeCell ref="V30:X33"/>
    <mergeCell ref="V37:X40"/>
    <mergeCell ref="V44:X47"/>
    <mergeCell ref="V51:X54"/>
    <mergeCell ref="V58:X61"/>
    <mergeCell ref="V65:X68"/>
    <mergeCell ref="V72:X75"/>
    <mergeCell ref="V79:X82"/>
    <mergeCell ref="Q121:U124"/>
    <mergeCell ref="Q128:U131"/>
    <mergeCell ref="H123:H124"/>
    <mergeCell ref="I123:I124"/>
    <mergeCell ref="J123:J124"/>
    <mergeCell ref="K123:K124"/>
    <mergeCell ref="K113:K114"/>
    <mergeCell ref="L53:L54"/>
    <mergeCell ref="J88:J89"/>
    <mergeCell ref="K88:K89"/>
    <mergeCell ref="L88:L89"/>
    <mergeCell ref="A90:P90"/>
    <mergeCell ref="G67:G68"/>
    <mergeCell ref="H67:H68"/>
    <mergeCell ref="E65:F65"/>
    <mergeCell ref="G116:G117"/>
    <mergeCell ref="H116:H117"/>
    <mergeCell ref="L123:L124"/>
    <mergeCell ref="G123:G124"/>
    <mergeCell ref="Q114:U117"/>
    <mergeCell ref="Q72:U75"/>
    <mergeCell ref="H81:H82"/>
    <mergeCell ref="I81:I82"/>
    <mergeCell ref="N92:N93"/>
    <mergeCell ref="H3:H4"/>
    <mergeCell ref="I3:I4"/>
    <mergeCell ref="J3:J4"/>
    <mergeCell ref="K3:K4"/>
    <mergeCell ref="L120:L121"/>
    <mergeCell ref="L127:L128"/>
    <mergeCell ref="H25:H26"/>
    <mergeCell ref="I25:I26"/>
    <mergeCell ref="J25:J26"/>
    <mergeCell ref="I29:I30"/>
    <mergeCell ref="K36:K37"/>
    <mergeCell ref="K32:K33"/>
    <mergeCell ref="I15:I16"/>
    <mergeCell ref="H22:H23"/>
    <mergeCell ref="K11:K12"/>
    <mergeCell ref="J11:J12"/>
    <mergeCell ref="H11:H12"/>
    <mergeCell ref="J6:K6"/>
    <mergeCell ref="A48:P48"/>
    <mergeCell ref="E18:F18"/>
    <mergeCell ref="E23:F23"/>
    <mergeCell ref="G53:G54"/>
    <mergeCell ref="B15:B19"/>
    <mergeCell ref="C15:C19"/>
    <mergeCell ref="C142:I142"/>
    <mergeCell ref="L1:P1"/>
    <mergeCell ref="L4:P4"/>
    <mergeCell ref="N50:N51"/>
    <mergeCell ref="P50:P51"/>
    <mergeCell ref="M52:P54"/>
    <mergeCell ref="N57:N58"/>
    <mergeCell ref="P57:P58"/>
    <mergeCell ref="M59:P61"/>
    <mergeCell ref="N64:N65"/>
    <mergeCell ref="P64:P65"/>
    <mergeCell ref="M66:P68"/>
    <mergeCell ref="N113:N114"/>
    <mergeCell ref="E37:F37"/>
    <mergeCell ref="E44:F44"/>
    <mergeCell ref="E51:F51"/>
    <mergeCell ref="J78:J79"/>
    <mergeCell ref="C137:I137"/>
    <mergeCell ref="C138:I138"/>
    <mergeCell ref="E3:E4"/>
    <mergeCell ref="C139:I139"/>
    <mergeCell ref="C140:I140"/>
    <mergeCell ref="F3:F4"/>
    <mergeCell ref="G3:G4"/>
    <mergeCell ref="C141:I141"/>
    <mergeCell ref="D135:K135"/>
    <mergeCell ref="G113:G114"/>
    <mergeCell ref="H113:H114"/>
    <mergeCell ref="I113:I114"/>
    <mergeCell ref="C113:C117"/>
    <mergeCell ref="E128:F128"/>
    <mergeCell ref="I130:I131"/>
    <mergeCell ref="J130:J131"/>
    <mergeCell ref="K130:K131"/>
    <mergeCell ref="A133:E133"/>
    <mergeCell ref="I116:I117"/>
    <mergeCell ref="A132:P132"/>
    <mergeCell ref="N120:N121"/>
    <mergeCell ref="P120:P121"/>
    <mergeCell ref="P113:P114"/>
    <mergeCell ref="M115:P117"/>
    <mergeCell ref="C136:I136"/>
    <mergeCell ref="M122:P124"/>
    <mergeCell ref="G130:G131"/>
    <mergeCell ref="H130:H131"/>
    <mergeCell ref="B127:B131"/>
    <mergeCell ref="H127:H128"/>
    <mergeCell ref="I127:I128"/>
    <mergeCell ref="Q133:U133"/>
    <mergeCell ref="J32:J33"/>
    <mergeCell ref="E11:F11"/>
    <mergeCell ref="H120:H121"/>
    <mergeCell ref="A5:E5"/>
    <mergeCell ref="G60:G61"/>
    <mergeCell ref="H60:H61"/>
    <mergeCell ref="I60:I61"/>
    <mergeCell ref="J60:J61"/>
    <mergeCell ref="K60:K61"/>
    <mergeCell ref="C29:C33"/>
    <mergeCell ref="E16:F16"/>
    <mergeCell ref="P127:P128"/>
    <mergeCell ref="M129:P131"/>
    <mergeCell ref="B8:B12"/>
    <mergeCell ref="C8:C12"/>
    <mergeCell ref="G8:G9"/>
    <mergeCell ref="H8:H9"/>
    <mergeCell ref="I8:I9"/>
    <mergeCell ref="J15:J16"/>
    <mergeCell ref="H15:H16"/>
    <mergeCell ref="K8:K9"/>
    <mergeCell ref="G11:G12"/>
    <mergeCell ref="I11:I12"/>
    <mergeCell ref="E9:F9"/>
    <mergeCell ref="K15:K16"/>
    <mergeCell ref="J8:J9"/>
    <mergeCell ref="I36:I37"/>
    <mergeCell ref="I39:I40"/>
    <mergeCell ref="J39:J40"/>
    <mergeCell ref="H46:H47"/>
    <mergeCell ref="I46:I47"/>
    <mergeCell ref="J46:J47"/>
    <mergeCell ref="J43:J44"/>
    <mergeCell ref="I43:I44"/>
    <mergeCell ref="J18:J19"/>
    <mergeCell ref="H32:H33"/>
    <mergeCell ref="I18:I19"/>
    <mergeCell ref="G15:G16"/>
    <mergeCell ref="G18:G19"/>
    <mergeCell ref="H18:H19"/>
    <mergeCell ref="I32:I33"/>
    <mergeCell ref="K39:K40"/>
    <mergeCell ref="H29:H30"/>
    <mergeCell ref="E25:F25"/>
    <mergeCell ref="E39:F39"/>
    <mergeCell ref="G46:G47"/>
    <mergeCell ref="B22:B26"/>
    <mergeCell ref="Q5:Q6"/>
    <mergeCell ref="T5:T6"/>
    <mergeCell ref="S5:S6"/>
    <mergeCell ref="Q48:U48"/>
    <mergeCell ref="B36:B40"/>
    <mergeCell ref="C36:C40"/>
    <mergeCell ref="G36:G37"/>
    <mergeCell ref="H36:H37"/>
    <mergeCell ref="B29:B33"/>
    <mergeCell ref="J22:J23"/>
    <mergeCell ref="I22:I23"/>
    <mergeCell ref="L36:L37"/>
    <mergeCell ref="J36:J37"/>
    <mergeCell ref="Q23:U26"/>
    <mergeCell ref="Q30:U33"/>
    <mergeCell ref="Q37:U40"/>
    <mergeCell ref="C22:C26"/>
    <mergeCell ref="L32:L33"/>
    <mergeCell ref="G29:G30"/>
    <mergeCell ref="E32:F32"/>
    <mergeCell ref="N22:N23"/>
    <mergeCell ref="G32:G33"/>
    <mergeCell ref="E30:F30"/>
    <mergeCell ref="L22:L23"/>
    <mergeCell ref="P22:P23"/>
    <mergeCell ref="M17:P19"/>
    <mergeCell ref="G22:G23"/>
    <mergeCell ref="G39:G40"/>
    <mergeCell ref="K18:K19"/>
    <mergeCell ref="K22:K23"/>
    <mergeCell ref="L18:L19"/>
    <mergeCell ref="L25:L26"/>
    <mergeCell ref="M24:P26"/>
    <mergeCell ref="N29:N30"/>
    <mergeCell ref="P29:P30"/>
    <mergeCell ref="M31:P33"/>
    <mergeCell ref="N36:N37"/>
    <mergeCell ref="P36:P37"/>
    <mergeCell ref="L29:L30"/>
    <mergeCell ref="K29:K30"/>
    <mergeCell ref="J29:J30"/>
    <mergeCell ref="G25:G26"/>
    <mergeCell ref="K25:K26"/>
    <mergeCell ref="L39:L40"/>
    <mergeCell ref="M22:M23"/>
    <mergeCell ref="M29:M30"/>
    <mergeCell ref="M36:M37"/>
    <mergeCell ref="Q9:U12"/>
    <mergeCell ref="Q16:U19"/>
    <mergeCell ref="N8:N9"/>
    <mergeCell ref="P8:P9"/>
    <mergeCell ref="M10:P12"/>
    <mergeCell ref="N15:N16"/>
    <mergeCell ref="L11:L12"/>
    <mergeCell ref="L15:L16"/>
    <mergeCell ref="L8:L9"/>
    <mergeCell ref="P15:P16"/>
    <mergeCell ref="M8:M9"/>
    <mergeCell ref="M15:M16"/>
    <mergeCell ref="C64:C68"/>
    <mergeCell ref="G64:G65"/>
    <mergeCell ref="H50:H51"/>
    <mergeCell ref="I50:I51"/>
    <mergeCell ref="J50:J51"/>
    <mergeCell ref="M38:P40"/>
    <mergeCell ref="N43:N44"/>
    <mergeCell ref="P43:P44"/>
    <mergeCell ref="M45:P47"/>
    <mergeCell ref="H39:H40"/>
    <mergeCell ref="K46:K47"/>
    <mergeCell ref="L50:L51"/>
    <mergeCell ref="J53:J54"/>
    <mergeCell ref="K53:K54"/>
    <mergeCell ref="G50:G51"/>
    <mergeCell ref="J67:J68"/>
    <mergeCell ref="K67:K68"/>
    <mergeCell ref="L60:L61"/>
    <mergeCell ref="I57:I58"/>
    <mergeCell ref="J57:J58"/>
    <mergeCell ref="K57:K58"/>
    <mergeCell ref="L57:L58"/>
    <mergeCell ref="H64:H65"/>
    <mergeCell ref="I64:I65"/>
    <mergeCell ref="B43:B47"/>
    <mergeCell ref="C43:C47"/>
    <mergeCell ref="C120:C124"/>
    <mergeCell ref="G120:G121"/>
    <mergeCell ref="G43:G44"/>
    <mergeCell ref="E60:F60"/>
    <mergeCell ref="E53:F53"/>
    <mergeCell ref="I78:I79"/>
    <mergeCell ref="I67:I68"/>
    <mergeCell ref="B57:B61"/>
    <mergeCell ref="C57:C61"/>
    <mergeCell ref="B106:B110"/>
    <mergeCell ref="B113:B117"/>
    <mergeCell ref="B120:B124"/>
    <mergeCell ref="B85:B89"/>
    <mergeCell ref="E46:F46"/>
    <mergeCell ref="H53:H54"/>
    <mergeCell ref="B50:B54"/>
    <mergeCell ref="C50:C54"/>
    <mergeCell ref="I53:I54"/>
    <mergeCell ref="B64:B68"/>
    <mergeCell ref="G81:G82"/>
    <mergeCell ref="G57:G58"/>
    <mergeCell ref="H57:H58"/>
    <mergeCell ref="J64:J65"/>
    <mergeCell ref="K64:K65"/>
    <mergeCell ref="J74:J75"/>
    <mergeCell ref="L64:L65"/>
    <mergeCell ref="C106:C110"/>
    <mergeCell ref="P106:P107"/>
    <mergeCell ref="P99:P100"/>
    <mergeCell ref="N127:N128"/>
    <mergeCell ref="J81:J82"/>
    <mergeCell ref="N85:N86"/>
    <mergeCell ref="P85:P86"/>
    <mergeCell ref="E102:F102"/>
    <mergeCell ref="L102:L103"/>
    <mergeCell ref="G99:G100"/>
    <mergeCell ref="H99:H100"/>
    <mergeCell ref="I99:I100"/>
    <mergeCell ref="J99:J100"/>
    <mergeCell ref="K99:K100"/>
    <mergeCell ref="L99:L100"/>
    <mergeCell ref="C85:C89"/>
    <mergeCell ref="L116:L117"/>
    <mergeCell ref="K120:K121"/>
    <mergeCell ref="C127:C131"/>
    <mergeCell ref="G127:G128"/>
    <mergeCell ref="P92:P93"/>
    <mergeCell ref="N99:N100"/>
    <mergeCell ref="N106:N107"/>
    <mergeCell ref="J127:J128"/>
    <mergeCell ref="Q86:U89"/>
    <mergeCell ref="M87:P89"/>
    <mergeCell ref="G88:G89"/>
    <mergeCell ref="H88:H89"/>
    <mergeCell ref="I88:I89"/>
    <mergeCell ref="G85:G86"/>
    <mergeCell ref="H85:H86"/>
    <mergeCell ref="I85:I86"/>
    <mergeCell ref="J85:J86"/>
    <mergeCell ref="K85:K86"/>
    <mergeCell ref="Q93:U96"/>
    <mergeCell ref="K95:K96"/>
    <mergeCell ref="L95:L96"/>
    <mergeCell ref="G92:G93"/>
    <mergeCell ref="H92:H93"/>
    <mergeCell ref="I92:I93"/>
    <mergeCell ref="J92:J93"/>
    <mergeCell ref="K92:K93"/>
    <mergeCell ref="L92:L93"/>
    <mergeCell ref="M94:P96"/>
    <mergeCell ref="G95:G96"/>
    <mergeCell ref="H95:H96"/>
    <mergeCell ref="I95:I96"/>
    <mergeCell ref="J95:J96"/>
    <mergeCell ref="Q44:U47"/>
    <mergeCell ref="K71:K72"/>
    <mergeCell ref="L71:L72"/>
    <mergeCell ref="N71:N72"/>
    <mergeCell ref="K78:K79"/>
    <mergeCell ref="L78:L79"/>
    <mergeCell ref="Q51:U54"/>
    <mergeCell ref="Q58:U61"/>
    <mergeCell ref="Q65:U68"/>
    <mergeCell ref="L43:L44"/>
    <mergeCell ref="Q79:U82"/>
    <mergeCell ref="M80:P82"/>
    <mergeCell ref="K81:K82"/>
    <mergeCell ref="L81:L82"/>
    <mergeCell ref="P78:P79"/>
    <mergeCell ref="L46:L47"/>
    <mergeCell ref="K50:K51"/>
    <mergeCell ref="M73:P75"/>
    <mergeCell ref="K74:K75"/>
    <mergeCell ref="N78:N79"/>
    <mergeCell ref="Q90:U90"/>
    <mergeCell ref="P71:P72"/>
    <mergeCell ref="K43:K44"/>
    <mergeCell ref="Q107:U110"/>
    <mergeCell ref="M108:P110"/>
    <mergeCell ref="G109:G110"/>
    <mergeCell ref="H109:H110"/>
    <mergeCell ref="I109:I110"/>
    <mergeCell ref="J109:J110"/>
    <mergeCell ref="K109:K110"/>
    <mergeCell ref="L109:L110"/>
    <mergeCell ref="G106:G107"/>
    <mergeCell ref="H106:H107"/>
    <mergeCell ref="I106:I107"/>
    <mergeCell ref="J106:J107"/>
    <mergeCell ref="K106:K107"/>
    <mergeCell ref="L106:L107"/>
    <mergeCell ref="Q100:U103"/>
    <mergeCell ref="M101:P103"/>
    <mergeCell ref="G102:G103"/>
    <mergeCell ref="H102:H103"/>
    <mergeCell ref="I102:I103"/>
    <mergeCell ref="J102:J103"/>
    <mergeCell ref="K102:K103"/>
    <mergeCell ref="K127:K128"/>
    <mergeCell ref="L130:L131"/>
    <mergeCell ref="I120:I121"/>
    <mergeCell ref="J120:J121"/>
    <mergeCell ref="J116:J117"/>
    <mergeCell ref="K116:K117"/>
    <mergeCell ref="J113:J114"/>
    <mergeCell ref="L113:L114"/>
    <mergeCell ref="E130:F130"/>
    <mergeCell ref="A3:D4"/>
    <mergeCell ref="B99:B103"/>
    <mergeCell ref="C99:C103"/>
    <mergeCell ref="B92:B96"/>
    <mergeCell ref="C92:C96"/>
    <mergeCell ref="L85:L86"/>
    <mergeCell ref="L74:L75"/>
    <mergeCell ref="I71:I72"/>
    <mergeCell ref="J71:J72"/>
    <mergeCell ref="L67:L68"/>
    <mergeCell ref="G71:G72"/>
    <mergeCell ref="H71:H72"/>
    <mergeCell ref="G74:G75"/>
    <mergeCell ref="H74:H75"/>
    <mergeCell ref="I74:I75"/>
    <mergeCell ref="B71:B75"/>
    <mergeCell ref="C71:C75"/>
    <mergeCell ref="B78:B82"/>
    <mergeCell ref="C78:C82"/>
    <mergeCell ref="G78:G79"/>
    <mergeCell ref="H78:H79"/>
    <mergeCell ref="E74:F74"/>
    <mergeCell ref="E67:F67"/>
    <mergeCell ref="H43:H44"/>
    <mergeCell ref="Q132:U132"/>
    <mergeCell ref="V5:V6"/>
    <mergeCell ref="W5:W6"/>
    <mergeCell ref="X5:X6"/>
    <mergeCell ref="A1:A2"/>
    <mergeCell ref="B1:B2"/>
    <mergeCell ref="E1:E2"/>
    <mergeCell ref="F1:F2"/>
    <mergeCell ref="G1:G2"/>
    <mergeCell ref="H1:H2"/>
    <mergeCell ref="I1:I2"/>
    <mergeCell ref="J1:J2"/>
    <mergeCell ref="K1:K2"/>
    <mergeCell ref="A6:F6"/>
    <mergeCell ref="Q1:U1"/>
    <mergeCell ref="L2:P3"/>
    <mergeCell ref="Q2:U2"/>
    <mergeCell ref="Q4:U4"/>
    <mergeCell ref="Q3:U3"/>
    <mergeCell ref="F5:G5"/>
    <mergeCell ref="R5:R6"/>
    <mergeCell ref="U5:U6"/>
    <mergeCell ref="J5:L5"/>
    <mergeCell ref="L6:P6"/>
  </mergeCells>
  <pageMargins left="0.25" right="0.25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22"/>
  <sheetViews>
    <sheetView workbookViewId="0">
      <pane ySplit="1" topLeftCell="A5" activePane="bottomLeft" state="frozenSplit"/>
      <selection pane="bottomLeft" activeCell="F22" sqref="F22:G22"/>
    </sheetView>
  </sheetViews>
  <sheetFormatPr defaultColWidth="8.85546875" defaultRowHeight="21" x14ac:dyDescent="0.35"/>
  <cols>
    <col min="1" max="1" width="8.85546875" style="1"/>
    <col min="2" max="2" width="7.7109375" style="12" customWidth="1"/>
    <col min="3" max="3" width="6.85546875" style="16" customWidth="1"/>
    <col min="4" max="4" width="8.7109375" style="13" customWidth="1"/>
    <col min="5" max="5" width="41.140625" style="20" customWidth="1"/>
    <col min="6" max="6" width="12.7109375" style="20" customWidth="1"/>
    <col min="7" max="7" width="14" style="23" customWidth="1"/>
    <col min="8" max="8" width="15.5703125" style="2" hidden="1" customWidth="1"/>
    <col min="9" max="9" width="5.85546875" style="2" hidden="1" customWidth="1"/>
    <col min="10" max="10" width="8.85546875" style="2"/>
    <col min="11" max="11" width="5.5703125" style="2" customWidth="1"/>
    <col min="12" max="12" width="5.28515625" style="2" customWidth="1"/>
    <col min="13" max="13" width="8.85546875" style="2"/>
    <col min="14" max="14" width="8.85546875" style="14"/>
    <col min="15" max="15" width="8.85546875" style="2"/>
    <col min="16" max="16" width="8.85546875" style="21"/>
    <col min="17" max="16384" width="8.85546875" style="2"/>
  </cols>
  <sheetData>
    <row r="2" spans="1:16" ht="39" x14ac:dyDescent="0.25">
      <c r="A2" s="17" t="s">
        <v>26</v>
      </c>
      <c r="B2" s="22" t="s">
        <v>104</v>
      </c>
      <c r="C2" s="30" t="s">
        <v>122</v>
      </c>
      <c r="D2" s="30" t="s">
        <v>123</v>
      </c>
      <c r="E2" s="29" t="s">
        <v>62</v>
      </c>
      <c r="F2" s="24" t="s">
        <v>124</v>
      </c>
      <c r="G2" s="24" t="s">
        <v>63</v>
      </c>
      <c r="H2" s="18" t="s">
        <v>30</v>
      </c>
      <c r="I2" s="18" t="s">
        <v>27</v>
      </c>
      <c r="J2" s="25" t="s">
        <v>28</v>
      </c>
      <c r="K2" s="25" t="s">
        <v>86</v>
      </c>
      <c r="L2" s="25" t="s">
        <v>91</v>
      </c>
      <c r="M2" s="22" t="s">
        <v>43</v>
      </c>
      <c r="N2" s="22" t="s">
        <v>29</v>
      </c>
      <c r="O2" s="25" t="s">
        <v>87</v>
      </c>
      <c r="P2" s="27">
        <v>1</v>
      </c>
    </row>
    <row r="3" spans="1:16" ht="29.25" x14ac:dyDescent="0.25">
      <c r="A3" s="17" t="s">
        <v>26</v>
      </c>
      <c r="B3" s="22" t="s">
        <v>88</v>
      </c>
      <c r="C3" s="31" t="s">
        <v>125</v>
      </c>
      <c r="D3" s="31" t="s">
        <v>126</v>
      </c>
      <c r="E3" s="29" t="s">
        <v>64</v>
      </c>
      <c r="F3" s="24" t="s">
        <v>127</v>
      </c>
      <c r="G3" s="24" t="s">
        <v>65</v>
      </c>
      <c r="H3" s="19" t="s">
        <v>30</v>
      </c>
      <c r="I3" s="19" t="s">
        <v>27</v>
      </c>
      <c r="J3" s="25" t="s">
        <v>28</v>
      </c>
      <c r="K3" s="25" t="s">
        <v>86</v>
      </c>
      <c r="L3" s="25" t="s">
        <v>91</v>
      </c>
      <c r="M3" s="22" t="s">
        <v>43</v>
      </c>
      <c r="N3" s="22" t="s">
        <v>29</v>
      </c>
      <c r="O3" s="25" t="s">
        <v>87</v>
      </c>
      <c r="P3" s="27">
        <v>2</v>
      </c>
    </row>
    <row r="4" spans="1:16" ht="29.25" x14ac:dyDescent="0.25">
      <c r="A4" s="17" t="s">
        <v>26</v>
      </c>
      <c r="B4" s="22" t="s">
        <v>88</v>
      </c>
      <c r="C4" s="31"/>
      <c r="D4" s="31" t="s">
        <v>128</v>
      </c>
      <c r="E4" s="29" t="s">
        <v>66</v>
      </c>
      <c r="F4" s="24" t="s">
        <v>129</v>
      </c>
      <c r="G4" s="24" t="s">
        <v>67</v>
      </c>
      <c r="H4" s="18" t="s">
        <v>30</v>
      </c>
      <c r="I4" s="18" t="s">
        <v>31</v>
      </c>
      <c r="J4" s="25" t="s">
        <v>28</v>
      </c>
      <c r="K4" s="25" t="s">
        <v>86</v>
      </c>
      <c r="L4" s="25" t="s">
        <v>91</v>
      </c>
      <c r="M4" s="22" t="s">
        <v>43</v>
      </c>
      <c r="N4" s="22" t="s">
        <v>29</v>
      </c>
      <c r="O4" s="25" t="s">
        <v>87</v>
      </c>
      <c r="P4" s="27">
        <v>3</v>
      </c>
    </row>
    <row r="5" spans="1:16" ht="39" x14ac:dyDescent="0.25">
      <c r="A5" s="17" t="s">
        <v>26</v>
      </c>
      <c r="B5" s="22" t="s">
        <v>133</v>
      </c>
      <c r="C5" s="31"/>
      <c r="D5" s="31" t="s">
        <v>134</v>
      </c>
      <c r="E5" s="29" t="s">
        <v>78</v>
      </c>
      <c r="F5" s="24" t="s">
        <v>135</v>
      </c>
      <c r="G5" s="24" t="s">
        <v>79</v>
      </c>
      <c r="H5" s="19" t="s">
        <v>30</v>
      </c>
      <c r="I5" s="19" t="s">
        <v>31</v>
      </c>
      <c r="J5" s="25" t="s">
        <v>28</v>
      </c>
      <c r="K5" s="25" t="s">
        <v>86</v>
      </c>
      <c r="L5" s="25" t="s">
        <v>91</v>
      </c>
      <c r="M5" s="22" t="s">
        <v>80</v>
      </c>
      <c r="N5" s="22" t="s">
        <v>32</v>
      </c>
      <c r="O5" s="25"/>
      <c r="P5" s="27">
        <v>4</v>
      </c>
    </row>
    <row r="6" spans="1:16" ht="39" x14ac:dyDescent="0.25">
      <c r="A6" s="17" t="s">
        <v>26</v>
      </c>
      <c r="B6" s="22" t="s">
        <v>130</v>
      </c>
      <c r="C6" s="31"/>
      <c r="D6" s="31" t="s">
        <v>131</v>
      </c>
      <c r="E6" s="29" t="s">
        <v>81</v>
      </c>
      <c r="F6" s="24" t="s">
        <v>132</v>
      </c>
      <c r="G6" s="24" t="s">
        <v>82</v>
      </c>
      <c r="H6" s="18" t="s">
        <v>30</v>
      </c>
      <c r="I6" s="18" t="s">
        <v>31</v>
      </c>
      <c r="J6" s="25" t="s">
        <v>28</v>
      </c>
      <c r="K6" s="25" t="s">
        <v>86</v>
      </c>
      <c r="L6" s="25" t="s">
        <v>91</v>
      </c>
      <c r="M6" s="22" t="s">
        <v>83</v>
      </c>
      <c r="N6" s="22" t="s">
        <v>32</v>
      </c>
      <c r="O6" s="25"/>
      <c r="P6" s="27">
        <v>5</v>
      </c>
    </row>
    <row r="7" spans="1:16" ht="39" x14ac:dyDescent="0.25">
      <c r="A7" s="17" t="s">
        <v>26</v>
      </c>
      <c r="B7" s="22" t="s">
        <v>104</v>
      </c>
      <c r="C7" s="31"/>
      <c r="D7" s="31" t="s">
        <v>105</v>
      </c>
      <c r="E7" s="29" t="s">
        <v>58</v>
      </c>
      <c r="F7" s="24" t="s">
        <v>106</v>
      </c>
      <c r="G7" s="24" t="s">
        <v>59</v>
      </c>
      <c r="H7" s="18" t="s">
        <v>30</v>
      </c>
      <c r="I7" s="18" t="s">
        <v>31</v>
      </c>
      <c r="J7" s="25" t="s">
        <v>28</v>
      </c>
      <c r="K7" s="25" t="s">
        <v>86</v>
      </c>
      <c r="L7" s="25" t="s">
        <v>91</v>
      </c>
      <c r="M7" s="22" t="s">
        <v>43</v>
      </c>
      <c r="N7" s="22" t="s">
        <v>29</v>
      </c>
      <c r="O7" s="25" t="s">
        <v>87</v>
      </c>
      <c r="P7" s="27">
        <v>6</v>
      </c>
    </row>
    <row r="8" spans="1:16" ht="29.25" x14ac:dyDescent="0.25">
      <c r="A8" s="17" t="s">
        <v>26</v>
      </c>
      <c r="B8" s="22" t="s">
        <v>88</v>
      </c>
      <c r="C8" s="32"/>
      <c r="D8" s="31" t="s">
        <v>109</v>
      </c>
      <c r="E8" s="29" t="s">
        <v>54</v>
      </c>
      <c r="F8" s="24" t="s">
        <v>110</v>
      </c>
      <c r="G8" s="24" t="s">
        <v>55</v>
      </c>
      <c r="H8" s="18" t="s">
        <v>30</v>
      </c>
      <c r="I8" s="18" t="s">
        <v>31</v>
      </c>
      <c r="J8" s="25" t="s">
        <v>28</v>
      </c>
      <c r="K8" s="25" t="s">
        <v>86</v>
      </c>
      <c r="L8" s="25" t="s">
        <v>91</v>
      </c>
      <c r="M8" s="22" t="s">
        <v>43</v>
      </c>
      <c r="N8" s="22" t="s">
        <v>29</v>
      </c>
      <c r="O8" s="25" t="s">
        <v>87</v>
      </c>
      <c r="P8" s="27">
        <v>7</v>
      </c>
    </row>
    <row r="9" spans="1:16" ht="29.25" x14ac:dyDescent="0.25">
      <c r="A9" s="17" t="s">
        <v>26</v>
      </c>
      <c r="B9" s="22" t="s">
        <v>88</v>
      </c>
      <c r="C9" s="31"/>
      <c r="D9" s="31" t="s">
        <v>107</v>
      </c>
      <c r="E9" s="29" t="s">
        <v>56</v>
      </c>
      <c r="F9" s="24" t="s">
        <v>108</v>
      </c>
      <c r="G9" s="24" t="s">
        <v>57</v>
      </c>
      <c r="H9" s="19" t="s">
        <v>30</v>
      </c>
      <c r="I9" s="19" t="s">
        <v>31</v>
      </c>
      <c r="J9" s="25" t="s">
        <v>28</v>
      </c>
      <c r="K9" s="25" t="s">
        <v>86</v>
      </c>
      <c r="L9" s="25" t="s">
        <v>91</v>
      </c>
      <c r="M9" s="22" t="s">
        <v>43</v>
      </c>
      <c r="N9" s="22" t="s">
        <v>29</v>
      </c>
      <c r="O9" s="25" t="s">
        <v>87</v>
      </c>
      <c r="P9" s="27">
        <v>8</v>
      </c>
    </row>
    <row r="10" spans="1:16" ht="39" x14ac:dyDescent="0.25">
      <c r="A10" s="17" t="s">
        <v>26</v>
      </c>
      <c r="B10" s="22" t="s">
        <v>92</v>
      </c>
      <c r="C10" s="31"/>
      <c r="D10" s="31" t="s">
        <v>102</v>
      </c>
      <c r="E10" s="29" t="s">
        <v>60</v>
      </c>
      <c r="F10" s="24" t="s">
        <v>103</v>
      </c>
      <c r="G10" s="24" t="s">
        <v>61</v>
      </c>
      <c r="H10" s="19" t="s">
        <v>30</v>
      </c>
      <c r="I10" s="19" t="s">
        <v>31</v>
      </c>
      <c r="J10" s="25" t="s">
        <v>28</v>
      </c>
      <c r="K10" s="25" t="s">
        <v>86</v>
      </c>
      <c r="L10" s="25" t="s">
        <v>91</v>
      </c>
      <c r="M10" s="22" t="s">
        <v>43</v>
      </c>
      <c r="N10" s="22" t="s">
        <v>29</v>
      </c>
      <c r="O10" s="25" t="s">
        <v>87</v>
      </c>
      <c r="P10" s="27">
        <v>9</v>
      </c>
    </row>
    <row r="11" spans="1:16" ht="29.25" x14ac:dyDescent="0.25">
      <c r="A11" s="17" t="s">
        <v>26</v>
      </c>
      <c r="B11" s="22" t="s">
        <v>114</v>
      </c>
      <c r="C11" s="31"/>
      <c r="D11" s="31" t="s">
        <v>115</v>
      </c>
      <c r="E11" s="29" t="s">
        <v>52</v>
      </c>
      <c r="F11" s="24" t="s">
        <v>116</v>
      </c>
      <c r="G11" s="24" t="s">
        <v>53</v>
      </c>
      <c r="H11" s="18" t="s">
        <v>30</v>
      </c>
      <c r="I11" s="18" t="s">
        <v>31</v>
      </c>
      <c r="J11" s="25" t="s">
        <v>28</v>
      </c>
      <c r="K11" s="25" t="s">
        <v>86</v>
      </c>
      <c r="L11" s="25" t="s">
        <v>91</v>
      </c>
      <c r="M11" s="22" t="s">
        <v>43</v>
      </c>
      <c r="N11" s="22" t="s">
        <v>29</v>
      </c>
      <c r="O11" s="25" t="s">
        <v>87</v>
      </c>
      <c r="P11" s="27">
        <v>10</v>
      </c>
    </row>
    <row r="12" spans="1:16" ht="29.25" x14ac:dyDescent="0.25">
      <c r="A12" s="17" t="s">
        <v>26</v>
      </c>
      <c r="B12" s="22" t="s">
        <v>114</v>
      </c>
      <c r="C12" s="31" t="s">
        <v>136</v>
      </c>
      <c r="D12" s="31" t="s">
        <v>137</v>
      </c>
      <c r="E12" s="29" t="s">
        <v>41</v>
      </c>
      <c r="F12" s="24" t="s">
        <v>138</v>
      </c>
      <c r="G12" s="24" t="s">
        <v>42</v>
      </c>
      <c r="H12" s="19" t="s">
        <v>30</v>
      </c>
      <c r="I12" s="19" t="s">
        <v>27</v>
      </c>
      <c r="J12" s="25" t="s">
        <v>28</v>
      </c>
      <c r="K12" s="25" t="s">
        <v>86</v>
      </c>
      <c r="L12" s="25" t="s">
        <v>91</v>
      </c>
      <c r="M12" s="22" t="s">
        <v>43</v>
      </c>
      <c r="N12" s="22" t="s">
        <v>29</v>
      </c>
      <c r="O12" s="25" t="s">
        <v>87</v>
      </c>
      <c r="P12" s="27">
        <v>11</v>
      </c>
    </row>
    <row r="13" spans="1:16" ht="29.25" x14ac:dyDescent="0.25">
      <c r="A13" s="17" t="s">
        <v>26</v>
      </c>
      <c r="B13" s="22" t="s">
        <v>114</v>
      </c>
      <c r="C13" s="31"/>
      <c r="D13" s="31" t="s">
        <v>117</v>
      </c>
      <c r="E13" s="29" t="s">
        <v>51</v>
      </c>
      <c r="F13" s="24" t="s">
        <v>118</v>
      </c>
      <c r="G13" s="24" t="s">
        <v>45</v>
      </c>
      <c r="H13" s="19" t="s">
        <v>30</v>
      </c>
      <c r="I13" s="19" t="s">
        <v>31</v>
      </c>
      <c r="J13" s="25" t="s">
        <v>28</v>
      </c>
      <c r="K13" s="25" t="s">
        <v>86</v>
      </c>
      <c r="L13" s="25" t="s">
        <v>91</v>
      </c>
      <c r="M13" s="22" t="s">
        <v>43</v>
      </c>
      <c r="N13" s="22" t="s">
        <v>29</v>
      </c>
      <c r="O13" s="25" t="s">
        <v>87</v>
      </c>
      <c r="P13" s="27">
        <v>12</v>
      </c>
    </row>
    <row r="14" spans="1:16" ht="29.25" x14ac:dyDescent="0.25">
      <c r="A14" s="17" t="s">
        <v>26</v>
      </c>
      <c r="B14" s="22" t="s">
        <v>114</v>
      </c>
      <c r="C14" s="31" t="s">
        <v>139</v>
      </c>
      <c r="D14" s="31" t="s">
        <v>140</v>
      </c>
      <c r="E14" s="29" t="s">
        <v>44</v>
      </c>
      <c r="F14" s="24" t="s">
        <v>141</v>
      </c>
      <c r="G14" s="24" t="s">
        <v>45</v>
      </c>
      <c r="H14" s="18" t="s">
        <v>30</v>
      </c>
      <c r="I14" s="18" t="s">
        <v>27</v>
      </c>
      <c r="J14" s="25" t="s">
        <v>28</v>
      </c>
      <c r="K14" s="25" t="s">
        <v>86</v>
      </c>
      <c r="L14" s="25" t="s">
        <v>91</v>
      </c>
      <c r="M14" s="22" t="s">
        <v>46</v>
      </c>
      <c r="N14" s="22" t="s">
        <v>29</v>
      </c>
      <c r="O14" s="25" t="s">
        <v>90</v>
      </c>
      <c r="P14" s="27">
        <v>13</v>
      </c>
    </row>
    <row r="15" spans="1:16" ht="29.25" x14ac:dyDescent="0.25">
      <c r="A15" s="17" t="s">
        <v>26</v>
      </c>
      <c r="B15" s="22" t="s">
        <v>114</v>
      </c>
      <c r="C15" s="31" t="s">
        <v>142</v>
      </c>
      <c r="D15" s="31" t="s">
        <v>143</v>
      </c>
      <c r="E15" s="29" t="s">
        <v>47</v>
      </c>
      <c r="F15" s="24" t="s">
        <v>144</v>
      </c>
      <c r="G15" s="24" t="s">
        <v>48</v>
      </c>
      <c r="H15" s="19" t="s">
        <v>30</v>
      </c>
      <c r="I15" s="19" t="s">
        <v>27</v>
      </c>
      <c r="J15" s="25" t="s">
        <v>28</v>
      </c>
      <c r="K15" s="25" t="s">
        <v>86</v>
      </c>
      <c r="L15" s="25" t="s">
        <v>91</v>
      </c>
      <c r="M15" s="22" t="s">
        <v>43</v>
      </c>
      <c r="N15" s="22" t="s">
        <v>29</v>
      </c>
      <c r="O15" s="25" t="s">
        <v>87</v>
      </c>
      <c r="P15" s="27">
        <v>14</v>
      </c>
    </row>
    <row r="16" spans="1:16" ht="39" x14ac:dyDescent="0.25">
      <c r="A16" s="17" t="s">
        <v>26</v>
      </c>
      <c r="B16" s="22" t="s">
        <v>92</v>
      </c>
      <c r="C16" s="31" t="s">
        <v>119</v>
      </c>
      <c r="D16" s="31" t="s">
        <v>120</v>
      </c>
      <c r="E16" s="29" t="s">
        <v>49</v>
      </c>
      <c r="F16" s="24" t="s">
        <v>121</v>
      </c>
      <c r="G16" s="24" t="s">
        <v>50</v>
      </c>
      <c r="H16" s="18" t="s">
        <v>30</v>
      </c>
      <c r="I16" s="18" t="s">
        <v>27</v>
      </c>
      <c r="J16" s="25" t="s">
        <v>28</v>
      </c>
      <c r="K16" s="25" t="s">
        <v>86</v>
      </c>
      <c r="L16" s="25" t="s">
        <v>91</v>
      </c>
      <c r="M16" s="22" t="s">
        <v>43</v>
      </c>
      <c r="N16" s="22" t="s">
        <v>29</v>
      </c>
      <c r="O16" s="25" t="s">
        <v>90</v>
      </c>
      <c r="P16" s="27">
        <v>15</v>
      </c>
    </row>
    <row r="17" spans="1:16" ht="39" x14ac:dyDescent="0.25">
      <c r="A17" s="17" t="s">
        <v>26</v>
      </c>
      <c r="B17" s="22" t="s">
        <v>92</v>
      </c>
      <c r="C17" s="31" t="s">
        <v>148</v>
      </c>
      <c r="D17" s="31" t="s">
        <v>149</v>
      </c>
      <c r="E17" s="29" t="s">
        <v>68</v>
      </c>
      <c r="F17" s="24" t="s">
        <v>150</v>
      </c>
      <c r="G17" s="24" t="s">
        <v>69</v>
      </c>
      <c r="H17" s="19" t="s">
        <v>30</v>
      </c>
      <c r="I17" s="19" t="s">
        <v>27</v>
      </c>
      <c r="J17" s="25" t="s">
        <v>28</v>
      </c>
      <c r="K17" s="25" t="s">
        <v>86</v>
      </c>
      <c r="L17" s="25" t="s">
        <v>91</v>
      </c>
      <c r="M17" s="22" t="s">
        <v>43</v>
      </c>
      <c r="N17" s="22" t="s">
        <v>29</v>
      </c>
      <c r="O17" s="25" t="s">
        <v>87</v>
      </c>
      <c r="P17" s="28">
        <v>16</v>
      </c>
    </row>
    <row r="18" spans="1:16" ht="39" x14ac:dyDescent="0.25">
      <c r="A18" s="17" t="s">
        <v>26</v>
      </c>
      <c r="B18" s="22" t="s">
        <v>92</v>
      </c>
      <c r="C18" s="31" t="s">
        <v>93</v>
      </c>
      <c r="D18" s="31" t="s">
        <v>94</v>
      </c>
      <c r="E18" s="29" t="s">
        <v>70</v>
      </c>
      <c r="F18" s="24" t="s">
        <v>95</v>
      </c>
      <c r="G18" s="24" t="s">
        <v>71</v>
      </c>
      <c r="H18" s="18" t="s">
        <v>30</v>
      </c>
      <c r="I18" s="18" t="s">
        <v>27</v>
      </c>
      <c r="J18" s="25" t="s">
        <v>28</v>
      </c>
      <c r="K18" s="25" t="s">
        <v>86</v>
      </c>
      <c r="L18" s="25" t="s">
        <v>91</v>
      </c>
      <c r="M18" s="22" t="s">
        <v>43</v>
      </c>
      <c r="N18" s="22" t="s">
        <v>29</v>
      </c>
      <c r="O18" s="25" t="s">
        <v>87</v>
      </c>
      <c r="P18" s="27">
        <v>17</v>
      </c>
    </row>
    <row r="19" spans="1:16" ht="39" x14ac:dyDescent="0.25">
      <c r="A19" s="17" t="s">
        <v>26</v>
      </c>
      <c r="B19" s="22" t="s">
        <v>92</v>
      </c>
      <c r="C19" s="31" t="s">
        <v>96</v>
      </c>
      <c r="D19" s="31" t="s">
        <v>97</v>
      </c>
      <c r="E19" s="29" t="s">
        <v>72</v>
      </c>
      <c r="F19" s="24" t="s">
        <v>98</v>
      </c>
      <c r="G19" s="24" t="s">
        <v>73</v>
      </c>
      <c r="H19" s="19" t="s">
        <v>30</v>
      </c>
      <c r="I19" s="19" t="s">
        <v>27</v>
      </c>
      <c r="J19" s="25" t="s">
        <v>28</v>
      </c>
      <c r="K19" s="25" t="s">
        <v>86</v>
      </c>
      <c r="L19" s="25" t="s">
        <v>91</v>
      </c>
      <c r="M19" s="22" t="s">
        <v>43</v>
      </c>
      <c r="N19" s="22" t="s">
        <v>29</v>
      </c>
      <c r="O19" s="25" t="s">
        <v>87</v>
      </c>
      <c r="P19" s="27">
        <v>18</v>
      </c>
    </row>
    <row r="20" spans="1:16" ht="39" x14ac:dyDescent="0.25">
      <c r="A20" s="17" t="s">
        <v>26</v>
      </c>
      <c r="B20" s="22" t="s">
        <v>92</v>
      </c>
      <c r="C20" s="31" t="s">
        <v>111</v>
      </c>
      <c r="D20" s="31" t="s">
        <v>112</v>
      </c>
      <c r="E20" s="29" t="s">
        <v>74</v>
      </c>
      <c r="F20" s="24" t="s">
        <v>113</v>
      </c>
      <c r="G20" s="24" t="s">
        <v>75</v>
      </c>
      <c r="H20" s="18" t="s">
        <v>30</v>
      </c>
      <c r="I20" s="18" t="s">
        <v>27</v>
      </c>
      <c r="J20" s="25" t="s">
        <v>28</v>
      </c>
      <c r="K20" s="25" t="s">
        <v>86</v>
      </c>
      <c r="L20" s="25" t="s">
        <v>91</v>
      </c>
      <c r="M20" s="22" t="s">
        <v>43</v>
      </c>
      <c r="N20" s="22" t="s">
        <v>29</v>
      </c>
      <c r="O20" s="25" t="s">
        <v>87</v>
      </c>
      <c r="P20" s="27">
        <v>19</v>
      </c>
    </row>
    <row r="21" spans="1:16" ht="39" x14ac:dyDescent="0.25">
      <c r="A21" s="17" t="s">
        <v>26</v>
      </c>
      <c r="B21" s="22" t="s">
        <v>92</v>
      </c>
      <c r="C21" s="31" t="s">
        <v>145</v>
      </c>
      <c r="D21" s="31" t="s">
        <v>146</v>
      </c>
      <c r="E21" s="29" t="s">
        <v>76</v>
      </c>
      <c r="F21" s="24" t="s">
        <v>147</v>
      </c>
      <c r="G21" s="24" t="s">
        <v>77</v>
      </c>
      <c r="H21" s="19" t="s">
        <v>30</v>
      </c>
      <c r="I21" s="19" t="s">
        <v>27</v>
      </c>
      <c r="J21" s="25" t="s">
        <v>28</v>
      </c>
      <c r="K21" s="25" t="s">
        <v>86</v>
      </c>
      <c r="L21" s="25" t="s">
        <v>91</v>
      </c>
      <c r="M21" s="22" t="s">
        <v>43</v>
      </c>
      <c r="N21" s="22" t="s">
        <v>29</v>
      </c>
      <c r="O21" s="25" t="s">
        <v>87</v>
      </c>
      <c r="P21" s="27">
        <v>20</v>
      </c>
    </row>
    <row r="22" spans="1:16" ht="29.25" x14ac:dyDescent="0.25">
      <c r="A22" s="17" t="s">
        <v>26</v>
      </c>
      <c r="B22" s="22" t="s">
        <v>99</v>
      </c>
      <c r="C22" s="33"/>
      <c r="D22" s="33" t="s">
        <v>100</v>
      </c>
      <c r="E22" s="29" t="s">
        <v>84</v>
      </c>
      <c r="F22" s="24" t="s">
        <v>101</v>
      </c>
      <c r="G22" s="24" t="s">
        <v>85</v>
      </c>
      <c r="H22" s="19" t="s">
        <v>30</v>
      </c>
      <c r="I22" s="19" t="s">
        <v>31</v>
      </c>
      <c r="J22" s="25" t="s">
        <v>28</v>
      </c>
      <c r="K22" s="25" t="s">
        <v>86</v>
      </c>
      <c r="L22" s="25" t="s">
        <v>91</v>
      </c>
      <c r="M22" s="22" t="s">
        <v>43</v>
      </c>
      <c r="N22" s="22" t="s">
        <v>29</v>
      </c>
      <c r="O22" s="25" t="s">
        <v>89</v>
      </c>
      <c r="P22" s="27">
        <v>21</v>
      </c>
    </row>
  </sheetData>
  <sortState ref="A2:P22">
    <sortCondition ref="P2:P22"/>
  </sortState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RUN SHEET</vt:lpstr>
      <vt:lpstr>PATON LIST</vt:lpstr>
      <vt:lpstr>'RUN SHEET'!Print_Area</vt:lpstr>
      <vt:lpstr>'RUN SHEET'!Print_Titles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</cp:lastModifiedBy>
  <cp:lastPrinted>2017-06-05T19:46:23Z</cp:lastPrinted>
  <dcterms:created xsi:type="dcterms:W3CDTF">2013-09-03T22:11:00Z</dcterms:created>
  <dcterms:modified xsi:type="dcterms:W3CDTF">2018-09-04T23:45:57Z</dcterms:modified>
</cp:coreProperties>
</file>