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570" windowWidth="15225" windowHeight="11010" activeTab="1"/>
  </bookViews>
  <sheets>
    <sheet name="Chart1" sheetId="1" r:id="rId1"/>
    <sheet name="NS Calculator" sheetId="2" r:id="rId2"/>
    <sheet name="Sheet3" sheetId="3" r:id="rId3"/>
    <sheet name="Sheet1" sheetId="4" r:id="rId4"/>
  </sheets>
  <definedNames>
    <definedName name="_xlnm.Print_Area" localSheetId="1">'NS Calculator'!$B$1:$K$70</definedName>
  </definedNames>
  <calcPr fullCalcOnLoad="1"/>
</workbook>
</file>

<file path=xl/comments2.xml><?xml version="1.0" encoding="utf-8"?>
<comments xmlns="http://schemas.openxmlformats.org/spreadsheetml/2006/main">
  <authors>
    <author>Frank</author>
  </authors>
  <commentList>
    <comment ref="B3" authorId="0">
      <text>
        <r>
          <rPr>
            <sz val="12"/>
            <rFont val="Calibri"/>
            <family val="2"/>
          </rPr>
          <t>Enter the appropriate Aid Type number  for the PATON being reviewed.
1 = Fixed Lateral Daybeacon.
2 = Floating Lateral Buoy.
3 = Fixed or Floating Regulatory PATON.
0 = Blank (Does not calculate error.)</t>
        </r>
      </text>
    </comment>
    <comment ref="D3" authorId="0">
      <text>
        <r>
          <rPr>
            <sz val="12"/>
            <rFont val="Calibri"/>
            <family val="2"/>
          </rPr>
          <t xml:space="preserve">Enter the EPE - Estimated Position Error from a marine-grade GPS set.      
For effective accuracy, WAAS should be enabled in your GPS. 
EPE must be 20 feet or below.
</t>
        </r>
      </text>
    </comment>
    <comment ref="E24" authorId="0">
      <text>
        <r>
          <rPr>
            <sz val="10"/>
            <rFont val="Calibri"/>
            <family val="2"/>
          </rPr>
          <t>ENTER THE DISTANCE IN METERS.</t>
        </r>
        <r>
          <rPr>
            <sz val="9"/>
            <rFont val="Tahoma"/>
            <family val="2"/>
          </rPr>
          <t xml:space="preserve">
</t>
        </r>
      </text>
    </comment>
    <comment ref="D35" authorId="0">
      <text>
        <r>
          <rPr>
            <sz val="9"/>
            <rFont val="Tahoma"/>
            <family val="2"/>
          </rPr>
          <t xml:space="preserve">Enter the scale of the NOAA chart that is being used.
</t>
        </r>
      </text>
    </comment>
    <comment ref="E3" authorId="0">
      <text>
        <r>
          <rPr>
            <sz val="10"/>
            <rFont val="Tahoma"/>
            <family val="2"/>
          </rPr>
          <t>Enter the Distance from the antenna on your GPS set to the object.</t>
        </r>
        <r>
          <rPr>
            <sz val="9"/>
            <rFont val="Tahoma"/>
            <family val="2"/>
          </rPr>
          <t xml:space="preserve">
</t>
        </r>
      </text>
    </comment>
    <comment ref="H3" authorId="0">
      <text>
        <r>
          <rPr>
            <sz val="10"/>
            <rFont val="Calibri"/>
            <family val="2"/>
          </rPr>
          <t>Enter the correction for the HOT - Height of Tide for the time when the depth reading was taken.</t>
        </r>
        <r>
          <rPr>
            <sz val="9"/>
            <rFont val="Calibri"/>
            <family val="2"/>
          </rPr>
          <t xml:space="preserve">
</t>
        </r>
      </text>
    </comment>
    <comment ref="I3" authorId="0">
      <text>
        <r>
          <rPr>
            <sz val="10"/>
            <rFont val="Calibri"/>
            <family val="2"/>
          </rPr>
          <t>Enter the distance (in feet) from the location of the transducer under the water to the waterline.</t>
        </r>
        <r>
          <rPr>
            <sz val="9"/>
            <rFont val="Calibri"/>
            <family val="2"/>
          </rPr>
          <t xml:space="preserve">
</t>
        </r>
      </text>
    </comment>
    <comment ref="J3" authorId="0">
      <text>
        <r>
          <rPr>
            <sz val="10"/>
            <rFont val="Calibri"/>
            <family val="2"/>
          </rPr>
          <t>Enter the depth read out from your Echo Sounder or the Lead Line.</t>
        </r>
        <r>
          <rPr>
            <sz val="9"/>
            <rFont val="Tahoma"/>
            <family val="2"/>
          </rPr>
          <t xml:space="preserve">
</t>
        </r>
      </text>
    </comment>
    <comment ref="C7" authorId="0">
      <text>
        <r>
          <rPr>
            <sz val="10"/>
            <rFont val="Calibri"/>
            <family val="2"/>
          </rPr>
          <t xml:space="preserve">Enter the Latitude formatted as: 
 </t>
        </r>
        <r>
          <rPr>
            <b/>
            <u val="single"/>
            <sz val="10"/>
            <rFont val="Calibri"/>
            <family val="2"/>
          </rPr>
          <t>DD-MM-SS.SSS</t>
        </r>
        <r>
          <rPr>
            <sz val="10"/>
            <rFont val="Calibri"/>
            <family val="2"/>
          </rPr>
          <t>.</t>
        </r>
      </text>
    </comment>
    <comment ref="C8" authorId="0">
      <text>
        <r>
          <rPr>
            <sz val="10"/>
            <rFont val="Calibri"/>
            <family val="2"/>
          </rPr>
          <t xml:space="preserve">Enter the longitude formatted as:  
</t>
        </r>
        <r>
          <rPr>
            <b/>
            <u val="single"/>
            <sz val="10"/>
            <rFont val="Calibri"/>
            <family val="2"/>
          </rPr>
          <t>DDD-MM-SS.SSS</t>
        </r>
      </text>
    </comment>
    <comment ref="G7" authorId="0">
      <text>
        <r>
          <rPr>
            <sz val="11"/>
            <rFont val="Calibri"/>
            <family val="2"/>
          </rPr>
          <t xml:space="preserve">Enter the latitude formatted as: 
</t>
        </r>
        <r>
          <rPr>
            <b/>
            <u val="single"/>
            <sz val="11"/>
            <rFont val="Calibri"/>
            <family val="2"/>
          </rPr>
          <t>DD-MM-SS.SSS.</t>
        </r>
        <r>
          <rPr>
            <sz val="9"/>
            <rFont val="Tahoma"/>
            <family val="2"/>
          </rPr>
          <t xml:space="preserve">
</t>
        </r>
      </text>
    </comment>
    <comment ref="G8" authorId="0">
      <text>
        <r>
          <rPr>
            <sz val="10"/>
            <rFont val="Calibri"/>
            <family val="2"/>
          </rPr>
          <t xml:space="preserve">Enter the longitude formatted as:  
</t>
        </r>
        <r>
          <rPr>
            <b/>
            <u val="single"/>
            <sz val="10"/>
            <rFont val="Calibri"/>
            <family val="2"/>
          </rPr>
          <t>DDD-MM-SS.SSS</t>
        </r>
      </text>
    </comment>
    <comment ref="E20" authorId="0">
      <text>
        <r>
          <rPr>
            <sz val="10"/>
            <rFont val="Calibri"/>
            <family val="2"/>
          </rPr>
          <t>ENTER THE DISTANCE IN NAUTICAL MILES</t>
        </r>
      </text>
    </comment>
    <comment ref="E28" authorId="0">
      <text>
        <r>
          <rPr>
            <sz val="10"/>
            <rFont val="Calibri"/>
            <family val="2"/>
          </rPr>
          <t>ENTER THE DISTANCE IN FEET.</t>
        </r>
        <r>
          <rPr>
            <sz val="9"/>
            <rFont val="Tahoma"/>
            <family val="2"/>
          </rPr>
          <t xml:space="preserve">
</t>
        </r>
      </text>
    </comment>
    <comment ref="K7" authorId="0">
      <text>
        <r>
          <rPr>
            <b/>
            <sz val="9"/>
            <rFont val="Tahoma"/>
            <family val="2"/>
          </rPr>
          <t>Enter the Range of Tide for the local area.</t>
        </r>
      </text>
    </comment>
    <comment ref="K11" authorId="0">
      <text>
        <r>
          <rPr>
            <b/>
            <sz val="9"/>
            <rFont val="Tahoma"/>
            <family val="2"/>
          </rPr>
          <t>Enter the Factor for the length of the harness for the buoy. (1.5 is suggested)</t>
        </r>
      </text>
    </comment>
    <comment ref="K12" authorId="0">
      <text>
        <r>
          <rPr>
            <b/>
            <sz val="9"/>
            <rFont val="Tahoma"/>
            <family val="2"/>
          </rPr>
          <t>Enter the Factor to handle the extreme heights of tide in the local area. (1.2 is suggested)</t>
        </r>
      </text>
    </comment>
  </commentList>
</comments>
</file>

<file path=xl/sharedStrings.xml><?xml version="1.0" encoding="utf-8"?>
<sst xmlns="http://schemas.openxmlformats.org/spreadsheetml/2006/main" count="150" uniqueCount="94">
  <si>
    <t>41-18-0</t>
  </si>
  <si>
    <t>41-18.000</t>
  </si>
  <si>
    <t>hit   ctrl - q</t>
  </si>
  <si>
    <t>Read   deg - min.dec min</t>
  </si>
  <si>
    <t>Enter     deg - min - sec</t>
  </si>
  <si>
    <t>could set as auto run when cell is edited</t>
  </si>
  <si>
    <t>nm</t>
  </si>
  <si>
    <t>Range</t>
  </si>
  <si>
    <t>ft.</t>
  </si>
  <si>
    <t>Chartability Message</t>
  </si>
  <si>
    <t xml:space="preserve"> </t>
  </si>
  <si>
    <t xml:space="preserve">1 to </t>
  </si>
  <si>
    <t>DL</t>
  </si>
  <si>
    <t>DLG</t>
  </si>
  <si>
    <t>PERMITED</t>
  </si>
  <si>
    <t>OBS</t>
  </si>
  <si>
    <t>in DEGREES</t>
  </si>
  <si>
    <t>radian measures for haversines</t>
  </si>
  <si>
    <t>MID LAT PLANE TRIG</t>
  </si>
  <si>
    <t>FT.</t>
  </si>
  <si>
    <t>DEG.</t>
  </si>
  <si>
    <t>DO NOT TOUCH  ANYTHING IN THIS BOX</t>
  </si>
  <si>
    <t>Depth at Datum</t>
  </si>
  <si>
    <t>Depth (ft)</t>
  </si>
  <si>
    <t>DISTANCE in Feet</t>
  </si>
  <si>
    <t>CONVERTING METERS TO FEET CALCULATOR</t>
  </si>
  <si>
    <t>Enter the DISTANCE in meters in order to convert it to the DISTANCE in feet.</t>
  </si>
  <si>
    <t>CHART SCALE</t>
  </si>
  <si>
    <t>CONVERTING NAUTICAL MILES TO FEET CALCULATOR</t>
  </si>
  <si>
    <t>CHECKING THE CHARTABILITY OF AN OBJECT</t>
  </si>
  <si>
    <t xml:space="preserve">BEARING </t>
  </si>
  <si>
    <t>DISTANCE in Nautical Miles</t>
  </si>
  <si>
    <t>DETERMINING THE HEIGHT OF AN OBJECT FROM A KNOWN DISTANCE</t>
  </si>
  <si>
    <t>DO NOT MAKE ANY CHANGES BELOW THIS LINE - A TABLE USED TO MAKE CALCULATIONS IS LOCATED HERE.</t>
  </si>
  <si>
    <t>ANGLE OF TANGENT TABLE</t>
  </si>
  <si>
    <t>Angle  (Deg)</t>
  </si>
  <si>
    <t>Tangent</t>
  </si>
  <si>
    <t>degrees</t>
  </si>
  <si>
    <t>DISTANCE FROM THE OBJECT</t>
  </si>
  <si>
    <t xml:space="preserve">        VERTICAL ANGLE FROM THE BASE TO THE TOP OF THE OBJECT</t>
  </si>
  <si>
    <t xml:space="preserve">          ESTIMATED  HEIGHT OF THE OBJECT</t>
  </si>
  <si>
    <t>Enter the DISTANCE in nautical miles in order to convert it to the DISTANCE in feet.</t>
  </si>
  <si>
    <t>meters</t>
  </si>
  <si>
    <t xml:space="preserve"> feet</t>
  </si>
  <si>
    <t>Courtesy of the First Northern Navigation Team</t>
  </si>
  <si>
    <t>inches</t>
  </si>
  <si>
    <t>feet</t>
  </si>
  <si>
    <t>DO NOT MAKE ANY CHANGES BELOW THIS LINE - A TABLE IS IN USE FOR MAKING CALCULATIONS IS LOCATED HERE.</t>
  </si>
  <si>
    <t xml:space="preserve">Latitude  </t>
  </si>
  <si>
    <t xml:space="preserve">Longitude </t>
  </si>
  <si>
    <t xml:space="preserve">Latitude </t>
  </si>
  <si>
    <t>Distance OFF</t>
  </si>
  <si>
    <t>Depth of water</t>
  </si>
  <si>
    <t>N14</t>
  </si>
  <si>
    <t>N13</t>
  </si>
  <si>
    <t>N15</t>
  </si>
  <si>
    <t>Squared</t>
  </si>
  <si>
    <t>SQRT</t>
  </si>
  <si>
    <t>Length of Cable</t>
  </si>
  <si>
    <t>Length of Watch Circle Radius.</t>
  </si>
  <si>
    <t>CONVERTING FEET TO METERS CALCULATOR</t>
  </si>
  <si>
    <t>DISTANCE in Meters</t>
  </si>
  <si>
    <t>Enter the DISTANCE in feet in order to convert it to the DISTANCE in meters.</t>
  </si>
  <si>
    <t>RAD</t>
  </si>
  <si>
    <t>HL</t>
  </si>
  <si>
    <t>D</t>
  </si>
  <si>
    <r>
      <rPr>
        <b/>
        <u val="double"/>
        <sz val="8"/>
        <rFont val="Calibri"/>
        <family val="2"/>
      </rPr>
      <t>Depth of wate</t>
    </r>
    <r>
      <rPr>
        <sz val="8"/>
        <rFont val="Calibri"/>
        <family val="2"/>
      </rPr>
      <t>r = (Depth at datum + HOT-Height of Tide) - (K3+H3)</t>
    </r>
  </si>
  <si>
    <r>
      <rPr>
        <b/>
        <u val="double"/>
        <sz val="8"/>
        <rFont val="Calibri"/>
        <family val="2"/>
      </rPr>
      <t>Length of cable</t>
    </r>
    <r>
      <rPr>
        <sz val="8"/>
        <rFont val="Calibri"/>
        <family val="2"/>
      </rPr>
      <t xml:space="preserve"> =  ((Depth at datum + Range of Tide) x Harness Length Safety Factor)  ((K3 + K7)*K11)</t>
    </r>
  </si>
  <si>
    <t>Revision H</t>
  </si>
  <si>
    <t>Degrees</t>
  </si>
  <si>
    <t>Minutes</t>
  </si>
  <si>
    <t>Seconds</t>
  </si>
  <si>
    <r>
      <rPr>
        <sz val="8"/>
        <rFont val="Calibri"/>
        <family val="2"/>
      </rPr>
      <t>EPE (ft)</t>
    </r>
  </si>
  <si>
    <r>
      <rPr>
        <sz val="8"/>
        <rFont val="Calibri"/>
        <family val="2"/>
      </rPr>
      <t>HOT (ft)</t>
    </r>
  </si>
  <si>
    <r>
      <t>Activate the "Off Station" feature by entering the proper "</t>
    </r>
    <r>
      <rPr>
        <b/>
        <u val="double"/>
        <sz val="8"/>
        <rFont val="Calibri"/>
        <family val="2"/>
      </rPr>
      <t>Criterion</t>
    </r>
    <r>
      <rPr>
        <b/>
        <sz val="8"/>
        <rFont val="Calibri"/>
        <family val="2"/>
      </rPr>
      <t xml:space="preserve"> </t>
    </r>
    <r>
      <rPr>
        <sz val="8"/>
        <rFont val="Calibri"/>
        <family val="2"/>
      </rPr>
      <t>" in the box at the left.                                         Otherwise, enter a zero.</t>
    </r>
  </si>
  <si>
    <t xml:space="preserve">      Read the Range, Bearing  and Distance to the observed aid or object here. </t>
  </si>
  <si>
    <t xml:space="preserve">          NAVIGATION SYSTEMS CALCULATOR</t>
  </si>
  <si>
    <t>ENTER PERMITTED  POSITION</t>
  </si>
  <si>
    <t>ENTER OBSERVED  POSITION</t>
  </si>
  <si>
    <t>ENTER DISTANCE in Feet</t>
  </si>
  <si>
    <r>
      <rPr>
        <sz val="10"/>
        <color indexed="8"/>
        <rFont val="Arial"/>
        <family val="2"/>
      </rPr>
      <t xml:space="preserve">LENGTH of the OBJECT </t>
    </r>
    <r>
      <rPr>
        <sz val="10"/>
        <color indexed="8"/>
        <rFont val="Calibri"/>
        <family val="2"/>
      </rPr>
      <t>(On the ground)</t>
    </r>
  </si>
  <si>
    <t>1.  Enter the length of the object in feet.                                                                                                                                       2.  Enter the scale of the chart that you are referencing.                                                                                                                      3.  The Chartability Message will indicate whether or not the object is chartable</t>
  </si>
  <si>
    <r>
      <t>Using a</t>
    </r>
    <r>
      <rPr>
        <b/>
        <sz val="10"/>
        <rFont val="Calibri"/>
        <family val="2"/>
      </rPr>
      <t xml:space="preserve"> GPS</t>
    </r>
    <r>
      <rPr>
        <sz val="10"/>
        <rFont val="Calibri"/>
        <family val="2"/>
      </rPr>
      <t xml:space="preserve">, determine your position and the position for the base of the object.  Use the </t>
    </r>
    <r>
      <rPr>
        <b/>
        <sz val="10"/>
        <rFont val="Calibri"/>
        <family val="2"/>
      </rPr>
      <t>Navigation Systems Calculator</t>
    </r>
    <r>
      <rPr>
        <sz val="10"/>
        <rFont val="Calibri"/>
        <family val="2"/>
      </rPr>
      <t xml:space="preserve"> to determine the distance in feet between these two points.  Enter the result as the </t>
    </r>
    <r>
      <rPr>
        <b/>
        <sz val="10"/>
        <rFont val="Calibri"/>
        <family val="2"/>
      </rPr>
      <t>Distance from the Object.</t>
    </r>
    <r>
      <rPr>
        <sz val="10"/>
        <rFont val="Calibri"/>
        <family val="2"/>
      </rPr>
      <t xml:space="preserve"> Use a sectant or a compass card to determine the angle from the base to the top of the object. Enter the result as the </t>
    </r>
    <r>
      <rPr>
        <b/>
        <sz val="10"/>
        <rFont val="Calibri"/>
        <family val="2"/>
      </rPr>
      <t>Vertical Angle</t>
    </r>
    <r>
      <rPr>
        <sz val="10"/>
        <rFont val="Calibri"/>
        <family val="2"/>
      </rPr>
      <t xml:space="preserve"> in degrees above. The system will estimate the </t>
    </r>
    <r>
      <rPr>
        <b/>
        <u val="single"/>
        <sz val="10"/>
        <rFont val="Calibri"/>
        <family val="2"/>
      </rPr>
      <t xml:space="preserve">height of the object </t>
    </r>
    <r>
      <rPr>
        <sz val="10"/>
        <rFont val="Calibri"/>
        <family val="2"/>
      </rPr>
      <t>in feet.</t>
    </r>
  </si>
  <si>
    <t xml:space="preserve"> RATIO USED</t>
  </si>
  <si>
    <t xml:space="preserve">CAUTION    </t>
  </si>
  <si>
    <t xml:space="preserve"> Corr Trans (ft)</t>
  </si>
  <si>
    <r>
      <t xml:space="preserve">OFF STA </t>
    </r>
    <r>
      <rPr>
        <sz val="8"/>
        <rFont val="Calibri"/>
        <family val="2"/>
      </rPr>
      <t>CRITERION (ft)</t>
    </r>
  </si>
  <si>
    <t xml:space="preserve">Messages    </t>
  </si>
  <si>
    <t>AID TYPE</t>
  </si>
  <si>
    <t xml:space="preserve">POSN IS OFF BY  </t>
  </si>
  <si>
    <t xml:space="preserve">                           </t>
  </si>
  <si>
    <t xml:space="preserve">                                                                        </t>
  </si>
  <si>
    <t xml:space="preserve">CHOOSE to </t>
  </si>
  <si>
    <t>be accurate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</si>
</sst>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00"/>
    <numFmt numFmtId="166" formatCode="0.0"/>
    <numFmt numFmtId="167" formatCode="0.000"/>
    <numFmt numFmtId="168" formatCode="[$-409]dddd\,\ mmmm\ dd\,\ yyyy"/>
    <numFmt numFmtId="169" formatCode="[$-409]d\-mmm\-yy;@"/>
    <numFmt numFmtId="170" formatCode="00"/>
    <numFmt numFmtId="171" formatCode="00.000"/>
    <numFmt numFmtId="172" formatCode="0.0000"/>
    <numFmt numFmtId="173" formatCode="#,##0.0"/>
    <numFmt numFmtId="174" formatCode="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0.00000000"/>
    <numFmt numFmtId="182" formatCode="0.0000000"/>
    <numFmt numFmtId="183" formatCode="00.0000000"/>
  </numFmts>
  <fonts count="167">
    <font>
      <sz val="11"/>
      <color theme="1"/>
      <name val="Calibri"/>
      <family val="2"/>
    </font>
    <font>
      <sz val="11"/>
      <color indexed="8"/>
      <name val="Calibri"/>
      <family val="2"/>
    </font>
    <font>
      <sz val="10"/>
      <name val="Helv"/>
      <family val="0"/>
    </font>
    <font>
      <b/>
      <sz val="12"/>
      <color indexed="18"/>
      <name val="Arial Black"/>
      <family val="2"/>
    </font>
    <font>
      <b/>
      <sz val="10"/>
      <color indexed="18"/>
      <name val="Arial"/>
      <family val="2"/>
    </font>
    <font>
      <b/>
      <sz val="10"/>
      <name val="Arial"/>
      <family val="2"/>
    </font>
    <font>
      <b/>
      <sz val="10"/>
      <color indexed="12"/>
      <name val="Arial"/>
      <family val="2"/>
    </font>
    <font>
      <b/>
      <sz val="12"/>
      <name val="Arial"/>
      <family val="2"/>
    </font>
    <font>
      <b/>
      <sz val="12"/>
      <color indexed="12"/>
      <name val="Arial Black"/>
      <family val="2"/>
    </font>
    <font>
      <b/>
      <sz val="14"/>
      <color indexed="8"/>
      <name val="Arial"/>
      <family val="2"/>
    </font>
    <font>
      <sz val="9"/>
      <name val="Tahoma"/>
      <family val="2"/>
    </font>
    <font>
      <b/>
      <sz val="8"/>
      <name val="Calibri"/>
      <family val="2"/>
    </font>
    <font>
      <sz val="8"/>
      <name val="Calibri"/>
      <family val="2"/>
    </font>
    <font>
      <b/>
      <u val="double"/>
      <sz val="8"/>
      <name val="Calibri"/>
      <family val="2"/>
    </font>
    <font>
      <sz val="12"/>
      <color indexed="42"/>
      <name val="Arial"/>
      <family val="2"/>
    </font>
    <font>
      <sz val="12"/>
      <name val="Arial"/>
      <family val="2"/>
    </font>
    <font>
      <sz val="10"/>
      <name val="Arial"/>
      <family val="2"/>
    </font>
    <font>
      <sz val="12"/>
      <color indexed="8"/>
      <name val="Arial"/>
      <family val="2"/>
    </font>
    <font>
      <sz val="10"/>
      <color indexed="63"/>
      <name val="Arial"/>
      <family val="2"/>
    </font>
    <font>
      <sz val="14"/>
      <color indexed="8"/>
      <name val="Arial"/>
      <family val="2"/>
    </font>
    <font>
      <sz val="12"/>
      <color indexed="63"/>
      <name val="Arial"/>
      <family val="2"/>
    </font>
    <font>
      <sz val="12"/>
      <color indexed="18"/>
      <name val="Arial"/>
      <family val="2"/>
    </font>
    <font>
      <sz val="11"/>
      <name val="Arial"/>
      <family val="2"/>
    </font>
    <font>
      <b/>
      <sz val="11"/>
      <name val="Arial"/>
      <family val="2"/>
    </font>
    <font>
      <b/>
      <sz val="11"/>
      <color indexed="12"/>
      <name val="Arial"/>
      <family val="2"/>
    </font>
    <font>
      <b/>
      <sz val="14"/>
      <name val="Arial"/>
      <family val="2"/>
    </font>
    <font>
      <sz val="11"/>
      <name val="Cambria"/>
      <family val="1"/>
    </font>
    <font>
      <sz val="12"/>
      <name val="Calibri"/>
      <family val="2"/>
    </font>
    <font>
      <b/>
      <sz val="10"/>
      <name val="Cambria"/>
      <family val="1"/>
    </font>
    <font>
      <b/>
      <sz val="12"/>
      <name val="Cambria"/>
      <family val="1"/>
    </font>
    <font>
      <sz val="12"/>
      <name val="Cambria"/>
      <family val="1"/>
    </font>
    <font>
      <b/>
      <sz val="11"/>
      <name val="Cambria"/>
      <family val="1"/>
    </font>
    <font>
      <sz val="10"/>
      <name val="Cambria"/>
      <family val="1"/>
    </font>
    <font>
      <sz val="11"/>
      <name val="Symbol"/>
      <family val="1"/>
    </font>
    <font>
      <b/>
      <sz val="9"/>
      <name val="Tahoma"/>
      <family val="2"/>
    </font>
    <font>
      <sz val="10"/>
      <color indexed="8"/>
      <name val="Calibri"/>
      <family val="2"/>
    </font>
    <font>
      <sz val="10"/>
      <color indexed="8"/>
      <name val="Arial"/>
      <family val="2"/>
    </font>
    <font>
      <sz val="10"/>
      <name val="Calibri"/>
      <family val="2"/>
    </font>
    <font>
      <b/>
      <sz val="10"/>
      <name val="Calibri"/>
      <family val="2"/>
    </font>
    <font>
      <b/>
      <u val="single"/>
      <sz val="10"/>
      <name val="Calibri"/>
      <family val="2"/>
    </font>
    <font>
      <b/>
      <sz val="10"/>
      <color indexed="10"/>
      <name val="Arial"/>
      <family val="2"/>
    </font>
    <font>
      <sz val="10"/>
      <name val="Tahoma"/>
      <family val="2"/>
    </font>
    <font>
      <sz val="9"/>
      <name val="Calibri"/>
      <family val="2"/>
    </font>
    <font>
      <sz val="11"/>
      <name val="Calibri"/>
      <family val="2"/>
    </font>
    <font>
      <b/>
      <u val="single"/>
      <sz val="11"/>
      <name val="Calibri"/>
      <family val="2"/>
    </font>
    <font>
      <b/>
      <sz val="12"/>
      <name val="Arial Black"/>
      <family val="2"/>
    </font>
    <font>
      <sz val="5.9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8"/>
      <name val="Calibri"/>
      <family val="2"/>
    </font>
    <font>
      <sz val="9"/>
      <color indexed="8"/>
      <name val="Arial"/>
      <family val="2"/>
    </font>
    <font>
      <sz val="14"/>
      <name val="Calibri"/>
      <family val="2"/>
    </font>
    <font>
      <sz val="14"/>
      <color indexed="8"/>
      <name val="Calibri"/>
      <family val="2"/>
    </font>
    <font>
      <sz val="8"/>
      <color indexed="8"/>
      <name val="Arial"/>
      <family val="2"/>
    </font>
    <font>
      <sz val="9"/>
      <color indexed="8"/>
      <name val="Arial Narrow"/>
      <family val="2"/>
    </font>
    <font>
      <b/>
      <sz val="16"/>
      <color indexed="12"/>
      <name val="Calibri"/>
      <family val="2"/>
    </font>
    <font>
      <sz val="9"/>
      <color indexed="8"/>
      <name val="Calibri"/>
      <family val="2"/>
    </font>
    <font>
      <b/>
      <sz val="14"/>
      <color indexed="8"/>
      <name val="Calibri"/>
      <family val="2"/>
    </font>
    <font>
      <b/>
      <sz val="11"/>
      <name val="Calibri"/>
      <family val="2"/>
    </font>
    <font>
      <b/>
      <sz val="12"/>
      <color indexed="8"/>
      <name val="Calibri"/>
      <family val="2"/>
    </font>
    <font>
      <b/>
      <sz val="12"/>
      <color indexed="12"/>
      <name val="Calibri"/>
      <family val="2"/>
    </font>
    <font>
      <b/>
      <sz val="12"/>
      <color indexed="18"/>
      <name val="Calibri"/>
      <family val="2"/>
    </font>
    <font>
      <b/>
      <sz val="16"/>
      <color indexed="18"/>
      <name val="Calibri"/>
      <family val="2"/>
    </font>
    <font>
      <b/>
      <sz val="10"/>
      <color indexed="18"/>
      <name val="Calibri"/>
      <family val="2"/>
    </font>
    <font>
      <b/>
      <sz val="10"/>
      <color indexed="12"/>
      <name val="Calibri"/>
      <family val="2"/>
    </font>
    <font>
      <sz val="12"/>
      <color indexed="42"/>
      <name val="Calibri"/>
      <family val="2"/>
    </font>
    <font>
      <i/>
      <sz val="12"/>
      <color indexed="8"/>
      <name val="Calibri"/>
      <family val="2"/>
    </font>
    <font>
      <b/>
      <sz val="11"/>
      <color indexed="12"/>
      <name val="Calibri"/>
      <family val="2"/>
    </font>
    <font>
      <sz val="16"/>
      <name val="Calibri"/>
      <family val="2"/>
    </font>
    <font>
      <b/>
      <sz val="14"/>
      <color indexed="23"/>
      <name val="Calibri"/>
      <family val="2"/>
    </font>
    <font>
      <sz val="11"/>
      <color indexed="23"/>
      <name val="Calibri"/>
      <family val="2"/>
    </font>
    <font>
      <sz val="12"/>
      <color indexed="10"/>
      <name val="Calibri"/>
      <family val="2"/>
    </font>
    <font>
      <sz val="12"/>
      <color indexed="10"/>
      <name val="Cambria"/>
      <family val="1"/>
    </font>
    <font>
      <i/>
      <sz val="10"/>
      <color indexed="8"/>
      <name val="Calibri"/>
      <family val="2"/>
    </font>
    <font>
      <sz val="12"/>
      <color indexed="8"/>
      <name val="Calibri"/>
      <family val="2"/>
    </font>
    <font>
      <sz val="9"/>
      <color indexed="23"/>
      <name val="Calibri"/>
      <family val="2"/>
    </font>
    <font>
      <b/>
      <sz val="8"/>
      <color indexed="8"/>
      <name val="Calibri"/>
      <family val="2"/>
    </font>
    <font>
      <i/>
      <sz val="11"/>
      <name val="Calibri"/>
      <family val="2"/>
    </font>
    <font>
      <b/>
      <sz val="14"/>
      <name val="Calibri"/>
      <family val="2"/>
    </font>
    <font>
      <i/>
      <sz val="18"/>
      <color indexed="23"/>
      <name val="Stencil"/>
      <family val="5"/>
    </font>
    <font>
      <b/>
      <sz val="12"/>
      <color indexed="12"/>
      <name val="Cambria"/>
      <family val="1"/>
    </font>
    <font>
      <b/>
      <sz val="14"/>
      <color indexed="12"/>
      <name val="Calibri"/>
      <family val="2"/>
    </font>
    <font>
      <b/>
      <sz val="8"/>
      <color indexed="8"/>
      <name val="Arial Narrow"/>
      <family val="2"/>
    </font>
    <font>
      <sz val="6"/>
      <color indexed="8"/>
      <name val="Calibri"/>
      <family val="2"/>
    </font>
    <font>
      <sz val="28"/>
      <color indexed="8"/>
      <name val="Calibri"/>
      <family val="2"/>
    </font>
    <font>
      <i/>
      <sz val="18"/>
      <color indexed="55"/>
      <name val="Stencil"/>
      <family val="5"/>
    </font>
    <font>
      <b/>
      <sz val="16"/>
      <color indexed="8"/>
      <name val="Calibri"/>
      <family val="2"/>
    </font>
    <font>
      <sz val="16"/>
      <color indexed="8"/>
      <name val="Calibri"/>
      <family val="2"/>
    </font>
    <font>
      <sz val="8"/>
      <color indexed="8"/>
      <name val="Calibri"/>
      <family val="2"/>
    </font>
    <font>
      <b/>
      <sz val="18"/>
      <color indexed="12"/>
      <name val="Calibri"/>
      <family val="2"/>
    </font>
    <font>
      <sz val="18"/>
      <color indexed="8"/>
      <name val="Calibri"/>
      <family val="2"/>
    </font>
    <font>
      <b/>
      <sz val="16"/>
      <color indexed="10"/>
      <name val="Calibri"/>
      <family val="2"/>
    </font>
    <font>
      <sz val="16"/>
      <color indexed="10"/>
      <name val="Calibri"/>
      <family val="2"/>
    </font>
    <font>
      <b/>
      <sz val="16"/>
      <color indexed="17"/>
      <name val="Calibri"/>
      <family val="2"/>
    </font>
    <font>
      <sz val="16"/>
      <color indexed="17"/>
      <name val="Calibri"/>
      <family val="2"/>
    </font>
    <font>
      <i/>
      <sz val="11"/>
      <color indexed="8"/>
      <name val="Stencil"/>
      <family val="5"/>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4"/>
      <color theme="1"/>
      <name val="Calibri"/>
      <family val="2"/>
    </font>
    <font>
      <sz val="8"/>
      <color theme="1"/>
      <name val="Arial"/>
      <family val="2"/>
    </font>
    <font>
      <sz val="9"/>
      <color theme="1"/>
      <name val="Arial Narrow"/>
      <family val="2"/>
    </font>
    <font>
      <b/>
      <sz val="16"/>
      <color rgb="FF0000CC"/>
      <name val="Calibri"/>
      <family val="2"/>
    </font>
    <font>
      <sz val="10"/>
      <color theme="1"/>
      <name val="Calibri"/>
      <family val="2"/>
    </font>
    <font>
      <sz val="9"/>
      <color theme="1"/>
      <name val="Calibri"/>
      <family val="2"/>
    </font>
    <font>
      <b/>
      <sz val="14"/>
      <color theme="1"/>
      <name val="Calibri"/>
      <family val="2"/>
    </font>
    <font>
      <b/>
      <sz val="12"/>
      <color theme="1"/>
      <name val="Calibri"/>
      <family val="2"/>
    </font>
    <font>
      <b/>
      <sz val="12"/>
      <color rgb="FF0000CC"/>
      <name val="Calibri"/>
      <family val="2"/>
    </font>
    <font>
      <b/>
      <sz val="12"/>
      <color rgb="FF000099"/>
      <name val="Calibri"/>
      <family val="2"/>
    </font>
    <font>
      <b/>
      <sz val="16"/>
      <color rgb="FF000099"/>
      <name val="Calibri"/>
      <family val="2"/>
    </font>
    <font>
      <i/>
      <sz val="12"/>
      <color theme="1"/>
      <name val="Calibri"/>
      <family val="2"/>
    </font>
    <font>
      <b/>
      <sz val="14"/>
      <color theme="0" tint="-0.4999699890613556"/>
      <name val="Calibri"/>
      <family val="2"/>
    </font>
    <font>
      <sz val="11"/>
      <color theme="0" tint="-0.4999699890613556"/>
      <name val="Calibri"/>
      <family val="2"/>
    </font>
    <font>
      <sz val="12"/>
      <color rgb="FFFF0000"/>
      <name val="Calibri"/>
      <family val="2"/>
    </font>
    <font>
      <sz val="12"/>
      <color rgb="FFFF0000"/>
      <name val="Cambria"/>
      <family val="1"/>
    </font>
    <font>
      <i/>
      <sz val="10"/>
      <color theme="1"/>
      <name val="Calibri"/>
      <family val="2"/>
    </font>
    <font>
      <sz val="12"/>
      <color theme="1"/>
      <name val="Calibri"/>
      <family val="2"/>
    </font>
    <font>
      <sz val="9"/>
      <color theme="0" tint="-0.4999699890613556"/>
      <name val="Calibri"/>
      <family val="2"/>
    </font>
    <font>
      <b/>
      <sz val="8"/>
      <color theme="1"/>
      <name val="Calibri"/>
      <family val="2"/>
    </font>
    <font>
      <i/>
      <sz val="18"/>
      <color theme="0" tint="-0.4999699890613556"/>
      <name val="Stencil"/>
      <family val="5"/>
    </font>
    <font>
      <sz val="8"/>
      <color theme="1"/>
      <name val="Calibri"/>
      <family val="2"/>
    </font>
    <font>
      <b/>
      <sz val="18"/>
      <color rgb="FF0000CC"/>
      <name val="Calibri"/>
      <family val="2"/>
    </font>
    <font>
      <sz val="18"/>
      <color theme="1"/>
      <name val="Calibri"/>
      <family val="2"/>
    </font>
    <font>
      <b/>
      <sz val="16"/>
      <color rgb="FFFF0000"/>
      <name val="Calibri"/>
      <family val="2"/>
    </font>
    <font>
      <sz val="16"/>
      <color rgb="FFFF0000"/>
      <name val="Calibri"/>
      <family val="2"/>
    </font>
    <font>
      <b/>
      <sz val="16"/>
      <color theme="6" tint="-0.4999699890613556"/>
      <name val="Calibri"/>
      <family val="2"/>
    </font>
    <font>
      <sz val="16"/>
      <color theme="6" tint="-0.4999699890613556"/>
      <name val="Calibri"/>
      <family val="2"/>
    </font>
    <font>
      <i/>
      <sz val="18"/>
      <color theme="0" tint="-0.3499799966812134"/>
      <name val="Stencil"/>
      <family val="5"/>
    </font>
    <font>
      <i/>
      <sz val="11"/>
      <color theme="1"/>
      <name val="Stencil"/>
      <family val="5"/>
    </font>
    <font>
      <b/>
      <sz val="16"/>
      <color theme="1"/>
      <name val="Calibri"/>
      <family val="2"/>
    </font>
    <font>
      <sz val="16"/>
      <color theme="1"/>
      <name val="Calibri"/>
      <family val="2"/>
    </font>
    <font>
      <b/>
      <sz val="8"/>
      <color theme="1"/>
      <name val="Arial Narrow"/>
      <family val="2"/>
    </font>
    <font>
      <sz val="6"/>
      <color theme="1"/>
      <name val="Calibri"/>
      <family val="2"/>
    </font>
    <font>
      <sz val="28"/>
      <color theme="1"/>
      <name val="Calibri"/>
      <family val="2"/>
    </font>
    <font>
      <b/>
      <sz val="12"/>
      <color rgb="FF0000CC"/>
      <name val="Cambria"/>
      <family val="1"/>
    </font>
    <font>
      <b/>
      <sz val="11"/>
      <color rgb="FF0000CC"/>
      <name val="Calibri"/>
      <family val="2"/>
    </font>
    <font>
      <b/>
      <sz val="14"/>
      <color rgb="FF0000CC"/>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FFCCFF"/>
        <bgColor indexed="64"/>
      </patternFill>
    </fill>
    <fill>
      <patternFill patternType="solid">
        <fgColor rgb="FFCCFF33"/>
        <bgColor indexed="64"/>
      </patternFill>
    </fill>
    <fill>
      <patternFill patternType="solid">
        <fgColor rgb="FFFFFFCC"/>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ck"/>
      <right style="thick"/>
      <top style="thick"/>
      <bottom style="thick"/>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medium"/>
      <right style="thin"/>
      <top style="thin"/>
      <bottom style="thin"/>
    </border>
    <border>
      <left style="thin"/>
      <right style="thin"/>
      <top style="thick"/>
      <bottom style="thin"/>
    </border>
    <border>
      <left style="thick"/>
      <right style="thin"/>
      <top style="thick"/>
      <bottom style="thin"/>
    </border>
    <border>
      <left style="thick"/>
      <right style="thin"/>
      <top style="thin"/>
      <bottom>
        <color indexed="63"/>
      </bottom>
    </border>
    <border>
      <left style="thin"/>
      <right style="thin"/>
      <top style="thin"/>
      <bottom>
        <color indexed="63"/>
      </bottom>
    </border>
    <border>
      <left style="thick"/>
      <right style="thin"/>
      <top style="thin"/>
      <bottom style="thick"/>
    </border>
    <border>
      <left style="thin"/>
      <right style="thin"/>
      <top style="thin"/>
      <bottom style="thick"/>
    </border>
    <border>
      <left style="thin"/>
      <right>
        <color indexed="63"/>
      </right>
      <top style="medium"/>
      <bottom style="thin"/>
    </border>
    <border>
      <left style="mediumDashed"/>
      <right>
        <color indexed="63"/>
      </right>
      <top>
        <color indexed="63"/>
      </top>
      <bottom>
        <color indexed="63"/>
      </bottom>
    </border>
    <border>
      <left style="medium"/>
      <right style="thin"/>
      <top style="thin"/>
      <bottom>
        <color indexed="63"/>
      </bottom>
    </border>
    <border>
      <left/>
      <right style="thick"/>
      <top/>
      <bottom/>
    </border>
    <border>
      <left style="medium"/>
      <right style="medium"/>
      <top style="medium"/>
      <bottom style="medium"/>
    </border>
    <border>
      <left style="medium"/>
      <right/>
      <top/>
      <bottom/>
    </border>
    <border>
      <left/>
      <right style="medium"/>
      <top/>
      <bottom/>
    </border>
    <border diagonalUp="1" diagonalDown="1">
      <left>
        <color indexed="63"/>
      </left>
      <right style="medium"/>
      <top style="thick"/>
      <bottom style="thick"/>
      <diagonal style="thick"/>
    </border>
    <border>
      <left/>
      <right style="medium"/>
      <top style="thick"/>
      <bottom style="thick"/>
    </border>
    <border diagonalUp="1" diagonalDown="1">
      <left style="thick"/>
      <right style="medium"/>
      <top style="thick">
        <color rgb="FFFF0000"/>
      </top>
      <bottom style="thick">
        <color rgb="FFFF0000"/>
      </bottom>
      <diagonal style="thick">
        <color rgb="FFFF0000"/>
      </diagonal>
    </border>
    <border diagonalUp="1" diagonalDown="1">
      <left style="thick"/>
      <right style="medium"/>
      <top style="thick">
        <color rgb="FFFF0000"/>
      </top>
      <bottom style="thick"/>
      <diagonal style="thick">
        <color rgb="FFFF0000"/>
      </diagonal>
    </border>
    <border>
      <left/>
      <right style="medium"/>
      <top style="thick"/>
      <bottom/>
    </border>
    <border>
      <left style="medium"/>
      <right/>
      <top/>
      <bottom style="thick"/>
    </border>
    <border>
      <left style="medium"/>
      <right style="medium"/>
      <top/>
      <bottom/>
    </border>
    <border>
      <left style="medium"/>
      <right/>
      <top/>
      <bottom style="medium"/>
    </border>
    <border>
      <left/>
      <right/>
      <top/>
      <bottom style="medium"/>
    </border>
    <border>
      <left/>
      <right style="medium"/>
      <top/>
      <bottom style="medium"/>
    </border>
    <border diagonalUp="1" diagonalDown="1">
      <left>
        <color indexed="63"/>
      </left>
      <right style="medium"/>
      <top style="thick">
        <color rgb="FFFF0000"/>
      </top>
      <bottom style="thick">
        <color rgb="FFFF0000"/>
      </bottom>
      <diagonal style="thick">
        <color rgb="FFFF0000"/>
      </diagonal>
    </border>
    <border>
      <left style="medium"/>
      <right/>
      <top style="medium"/>
      <bottom style="medium"/>
    </border>
    <border>
      <left style="medium"/>
      <right style="medium"/>
      <top style="thick"/>
      <bottom/>
    </border>
    <border>
      <left/>
      <right style="medium"/>
      <top style="medium"/>
      <bottom/>
    </border>
    <border>
      <left/>
      <right/>
      <top style="thick"/>
      <bottom/>
    </border>
    <border>
      <left/>
      <right/>
      <top style="thick"/>
      <bottom style="thick"/>
    </border>
    <border>
      <left/>
      <right/>
      <top/>
      <bottom style="thick"/>
    </border>
    <border>
      <left style="medium"/>
      <right>
        <color indexed="63"/>
      </right>
      <top style="thick"/>
      <bottom/>
    </border>
    <border>
      <left/>
      <right/>
      <top style="medium"/>
      <bottom style="medium"/>
    </border>
    <border>
      <left/>
      <right style="medium"/>
      <top style="medium"/>
      <bottom style="medium"/>
    </border>
    <border>
      <left style="thin">
        <color theme="9" tint="0.7999799847602844"/>
      </left>
      <right style="thin">
        <color theme="9" tint="0.7999799847602844"/>
      </right>
      <top>
        <color indexed="63"/>
      </top>
      <bottom style="thin">
        <color theme="9" tint="0.7999799847602844"/>
      </bottom>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style="thin">
        <color theme="9" tint="0.7999799847602844"/>
      </right>
      <top style="thin">
        <color theme="9" tint="0.7999799847602844"/>
      </top>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thin">
        <color theme="9" tint="0.7999799847602844"/>
      </right>
      <top style="thick"/>
      <bottom style="thin">
        <color theme="9" tint="0.7999799847602844"/>
      </bottom>
    </border>
    <border>
      <left style="thick">
        <color theme="6" tint="-0.4999699890613556"/>
      </left>
      <right style="thick">
        <color theme="6" tint="-0.4999699890613556"/>
      </right>
      <top style="thick">
        <color theme="6" tint="-0.4999699890613556"/>
      </top>
      <bottom style="thick">
        <color theme="6" tint="-0.4999699890613556"/>
      </bottom>
    </border>
    <border>
      <left style="thick">
        <color rgb="FFFF0000"/>
      </left>
      <right>
        <color indexed="63"/>
      </right>
      <top>
        <color indexed="63"/>
      </top>
      <bottom>
        <color indexed="63"/>
      </bottom>
    </border>
    <border>
      <left style="thick"/>
      <right style="thick"/>
      <top style="thick"/>
      <bottom>
        <color indexed="63"/>
      </bottom>
    </border>
    <border>
      <left style="thick"/>
      <right style="thick"/>
      <top/>
      <bottom style="thick"/>
    </border>
    <border>
      <left style="thick"/>
      <right>
        <color indexed="63"/>
      </right>
      <top style="mediumDashed"/>
      <bottom style="thick"/>
    </border>
    <border>
      <left>
        <color indexed="63"/>
      </left>
      <right>
        <color indexed="63"/>
      </right>
      <top style="mediumDashed"/>
      <bottom style="thick"/>
    </border>
    <border>
      <left>
        <color indexed="63"/>
      </left>
      <right style="mediumDashed"/>
      <top style="mediumDashed"/>
      <bottom style="thick"/>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ck"/>
      <bottom style="mediumDashed"/>
    </border>
    <border>
      <left>
        <color indexed="63"/>
      </left>
      <right>
        <color indexed="63"/>
      </right>
      <top style="thick"/>
      <bottom style="mediumDashed"/>
    </border>
    <border>
      <left>
        <color indexed="63"/>
      </left>
      <right style="mediumDashed"/>
      <top style="thick"/>
      <bottom style="mediumDashed"/>
    </border>
    <border>
      <left style="mediumDashed"/>
      <right>
        <color indexed="63"/>
      </right>
      <top style="thick"/>
      <bottom style="mediumDashed"/>
    </border>
    <border>
      <left>
        <color indexed="63"/>
      </left>
      <right style="thick"/>
      <top style="thick"/>
      <bottom style="mediumDashed"/>
    </border>
    <border>
      <left>
        <color indexed="63"/>
      </left>
      <right style="medium"/>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Dashed"/>
      <right>
        <color indexed="63"/>
      </right>
      <top style="mediumDashed"/>
      <bottom style="thick"/>
    </border>
    <border>
      <left>
        <color indexed="63"/>
      </left>
      <right style="thick"/>
      <top style="mediumDashed"/>
      <bottom style="thick"/>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style="thick"/>
      <top style="thin"/>
      <bottom style="thick"/>
    </border>
    <border>
      <left style="medium"/>
      <right style="medium"/>
      <top style="medium"/>
      <bottom/>
    </border>
    <border>
      <left style="medium"/>
      <right/>
      <top style="medium"/>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116" fillId="29" borderId="0" applyNumberFormat="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2" fillId="0" borderId="0">
      <alignment/>
      <protection/>
    </xf>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cellStyleXfs>
  <cellXfs count="320">
    <xf numFmtId="0" fontId="0" fillId="0" borderId="0" xfId="0" applyFont="1" applyAlignment="1">
      <alignment/>
    </xf>
    <xf numFmtId="0" fontId="0" fillId="33" borderId="0" xfId="0" applyFill="1" applyBorder="1" applyAlignment="1">
      <alignment/>
    </xf>
    <xf numFmtId="0" fontId="0" fillId="34" borderId="0" xfId="0" applyFill="1" applyAlignment="1">
      <alignment/>
    </xf>
    <xf numFmtId="0" fontId="43" fillId="34" borderId="0" xfId="0" applyFont="1" applyFill="1" applyAlignment="1">
      <alignment/>
    </xf>
    <xf numFmtId="0" fontId="43" fillId="0" borderId="0" xfId="0" applyFont="1" applyAlignment="1">
      <alignment/>
    </xf>
    <xf numFmtId="0" fontId="64" fillId="0" borderId="0" xfId="0"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center" vertical="center"/>
    </xf>
    <xf numFmtId="0" fontId="43" fillId="2" borderId="0" xfId="0" applyFont="1" applyFill="1" applyAlignment="1">
      <alignment/>
    </xf>
    <xf numFmtId="0" fontId="43" fillId="2" borderId="10" xfId="0" applyFont="1" applyFill="1" applyBorder="1" applyAlignment="1">
      <alignment/>
    </xf>
    <xf numFmtId="0" fontId="43" fillId="2" borderId="0" xfId="0" applyFont="1" applyFill="1" applyBorder="1" applyAlignment="1">
      <alignment/>
    </xf>
    <xf numFmtId="0" fontId="43" fillId="2" borderId="0" xfId="0" applyFont="1" applyFill="1" applyAlignment="1">
      <alignment horizontal="center"/>
    </xf>
    <xf numFmtId="0" fontId="33" fillId="2" borderId="0" xfId="0" applyFont="1" applyFill="1" applyAlignment="1">
      <alignment/>
    </xf>
    <xf numFmtId="166" fontId="43" fillId="2" borderId="11" xfId="0" applyNumberFormat="1" applyFont="1" applyFill="1" applyBorder="1" applyAlignment="1">
      <alignment horizontal="center" vertical="center"/>
    </xf>
    <xf numFmtId="164" fontId="43" fillId="2" borderId="0" xfId="0" applyNumberFormat="1" applyFont="1" applyFill="1" applyAlignment="1">
      <alignment/>
    </xf>
    <xf numFmtId="0" fontId="43" fillId="2" borderId="12" xfId="0" applyFont="1" applyFill="1" applyBorder="1" applyAlignment="1">
      <alignment/>
    </xf>
    <xf numFmtId="166" fontId="43" fillId="2" borderId="13" xfId="0" applyNumberFormat="1" applyFont="1" applyFill="1" applyBorder="1" applyAlignment="1">
      <alignment horizontal="center" vertical="center"/>
    </xf>
    <xf numFmtId="166" fontId="43" fillId="2" borderId="0" xfId="0" applyNumberFormat="1" applyFont="1" applyFill="1" applyAlignment="1">
      <alignment/>
    </xf>
    <xf numFmtId="0" fontId="15" fillId="2" borderId="0" xfId="56" applyFont="1" applyFill="1" applyBorder="1" applyAlignment="1" applyProtection="1">
      <alignment horizontal="center" vertical="center"/>
      <protection/>
    </xf>
    <xf numFmtId="1" fontId="7" fillId="2" borderId="0" xfId="56" applyNumberFormat="1" applyFont="1" applyFill="1" applyBorder="1" applyAlignment="1" applyProtection="1">
      <alignment horizontal="left" vertical="center"/>
      <protection/>
    </xf>
    <xf numFmtId="0" fontId="27" fillId="2" borderId="0" xfId="56" applyFont="1" applyFill="1" applyBorder="1" applyAlignment="1">
      <alignment horizontal="left" vertical="center"/>
      <protection/>
    </xf>
    <xf numFmtId="1" fontId="16" fillId="2" borderId="0" xfId="56" applyNumberFormat="1" applyFont="1" applyFill="1" applyBorder="1" applyAlignment="1">
      <alignment horizontal="left" vertical="center"/>
      <protection/>
    </xf>
    <xf numFmtId="1" fontId="7" fillId="2" borderId="0" xfId="56" applyNumberFormat="1" applyFont="1" applyFill="1" applyBorder="1" applyAlignment="1">
      <alignment horizontal="left" vertical="center"/>
      <protection/>
    </xf>
    <xf numFmtId="0" fontId="43" fillId="2" borderId="14" xfId="0" applyFont="1" applyFill="1" applyBorder="1" applyAlignment="1">
      <alignment horizontal="center"/>
    </xf>
    <xf numFmtId="0" fontId="43" fillId="2" borderId="15" xfId="0" applyFont="1" applyFill="1" applyBorder="1" applyAlignment="1">
      <alignment horizontal="center"/>
    </xf>
    <xf numFmtId="166" fontId="43" fillId="2" borderId="16" xfId="0" applyNumberFormat="1" applyFont="1" applyFill="1" applyBorder="1" applyAlignment="1">
      <alignment horizontal="center" vertical="center"/>
    </xf>
    <xf numFmtId="0" fontId="43" fillId="2" borderId="17" xfId="0" applyFont="1" applyFill="1" applyBorder="1" applyAlignment="1">
      <alignment horizontal="center" vertical="center"/>
    </xf>
    <xf numFmtId="0" fontId="43" fillId="2" borderId="18" xfId="0" applyFont="1" applyFill="1" applyBorder="1" applyAlignment="1">
      <alignment horizontal="center" vertical="center"/>
    </xf>
    <xf numFmtId="166" fontId="43" fillId="2" borderId="19" xfId="0" applyNumberFormat="1" applyFont="1" applyFill="1" applyBorder="1" applyAlignment="1">
      <alignment horizontal="center" vertical="center"/>
    </xf>
    <xf numFmtId="0" fontId="43" fillId="2" borderId="20" xfId="0" applyFont="1" applyFill="1" applyBorder="1" applyAlignment="1">
      <alignment horizontal="center" vertical="center"/>
    </xf>
    <xf numFmtId="0" fontId="43" fillId="2" borderId="21" xfId="0" applyFont="1" applyFill="1" applyBorder="1" applyAlignment="1">
      <alignment horizontal="center" vertical="center"/>
    </xf>
    <xf numFmtId="166" fontId="43" fillId="2" borderId="22" xfId="0" applyNumberFormat="1" applyFont="1" applyFill="1" applyBorder="1" applyAlignment="1">
      <alignment horizontal="center" vertical="center"/>
    </xf>
    <xf numFmtId="166" fontId="43" fillId="2" borderId="12" xfId="0" applyNumberFormat="1" applyFont="1" applyFill="1" applyBorder="1" applyAlignment="1">
      <alignment horizontal="center"/>
    </xf>
    <xf numFmtId="0" fontId="43" fillId="0" borderId="23" xfId="0" applyFont="1" applyBorder="1" applyAlignment="1">
      <alignment/>
    </xf>
    <xf numFmtId="0" fontId="43" fillId="2" borderId="24" xfId="0" applyFont="1" applyFill="1" applyBorder="1" applyAlignment="1">
      <alignment horizontal="center" vertical="center"/>
    </xf>
    <xf numFmtId="2" fontId="7" fillId="2" borderId="0" xfId="56" applyNumberFormat="1" applyFont="1" applyFill="1" applyBorder="1" applyAlignment="1" applyProtection="1">
      <alignment horizontal="left" vertical="center"/>
      <protection/>
    </xf>
    <xf numFmtId="164" fontId="23" fillId="2" borderId="0" xfId="56" applyNumberFormat="1" applyFont="1" applyFill="1" applyBorder="1" applyAlignment="1">
      <alignment horizontal="center" vertical="center"/>
      <protection/>
    </xf>
    <xf numFmtId="2" fontId="15" fillId="2" borderId="0" xfId="56" applyNumberFormat="1" applyFont="1" applyFill="1" applyBorder="1" applyAlignment="1" applyProtection="1">
      <alignment horizontal="left" vertical="center"/>
      <protection/>
    </xf>
    <xf numFmtId="0" fontId="15" fillId="2" borderId="0" xfId="56" applyFont="1" applyFill="1" applyBorder="1" applyAlignment="1">
      <alignment horizontal="left" vertical="center"/>
      <protection/>
    </xf>
    <xf numFmtId="0" fontId="128" fillId="35" borderId="0" xfId="0" applyFont="1" applyFill="1" applyBorder="1" applyAlignment="1">
      <alignment/>
    </xf>
    <xf numFmtId="0" fontId="66" fillId="35" borderId="0" xfId="0" applyFont="1" applyFill="1" applyBorder="1" applyAlignment="1">
      <alignment horizontal="center"/>
    </xf>
    <xf numFmtId="0" fontId="129" fillId="35" borderId="0" xfId="0" applyFont="1" applyFill="1" applyBorder="1" applyAlignment="1">
      <alignment horizontal="center"/>
    </xf>
    <xf numFmtId="0" fontId="43" fillId="35" borderId="0" xfId="0" applyFont="1" applyFill="1" applyBorder="1" applyAlignment="1">
      <alignment horizontal="right"/>
    </xf>
    <xf numFmtId="0" fontId="43" fillId="35" borderId="0" xfId="0" applyFont="1" applyFill="1" applyBorder="1" applyAlignment="1">
      <alignment/>
    </xf>
    <xf numFmtId="0" fontId="130" fillId="35" borderId="0" xfId="0" applyFont="1" applyFill="1" applyBorder="1" applyAlignment="1">
      <alignment/>
    </xf>
    <xf numFmtId="16" fontId="130" fillId="35" borderId="0" xfId="0" applyNumberFormat="1" applyFont="1" applyFill="1" applyBorder="1" applyAlignment="1">
      <alignment/>
    </xf>
    <xf numFmtId="0" fontId="131" fillId="35" borderId="0" xfId="0" applyFont="1" applyFill="1" applyBorder="1" applyAlignment="1">
      <alignment/>
    </xf>
    <xf numFmtId="0" fontId="12" fillId="35" borderId="0" xfId="56" applyFont="1" applyFill="1" applyBorder="1" applyAlignment="1" applyProtection="1">
      <alignment horizontal="center" vertical="center"/>
      <protection/>
    </xf>
    <xf numFmtId="0" fontId="12" fillId="35" borderId="25" xfId="0" applyFont="1" applyFill="1" applyBorder="1" applyAlignment="1">
      <alignment horizontal="center" vertical="center"/>
    </xf>
    <xf numFmtId="0" fontId="0" fillId="35" borderId="0" xfId="0" applyFill="1" applyBorder="1" applyAlignment="1">
      <alignment/>
    </xf>
    <xf numFmtId="0" fontId="12" fillId="35" borderId="0" xfId="56" applyFont="1" applyFill="1" applyBorder="1" applyAlignment="1">
      <alignment horizontal="center" vertical="center"/>
      <protection/>
    </xf>
    <xf numFmtId="0" fontId="12" fillId="35" borderId="0" xfId="56" applyFont="1" applyFill="1" applyBorder="1" applyAlignment="1" applyProtection="1">
      <alignment horizontal="center" vertical="center"/>
      <protection/>
    </xf>
    <xf numFmtId="0" fontId="12" fillId="35" borderId="0" xfId="0" applyFont="1" applyFill="1" applyBorder="1" applyAlignment="1">
      <alignment horizontal="center" vertical="center"/>
    </xf>
    <xf numFmtId="166" fontId="132" fillId="32" borderId="26" xfId="0" applyNumberFormat="1" applyFont="1" applyFill="1" applyBorder="1" applyAlignment="1">
      <alignment horizontal="center" vertical="center"/>
    </xf>
    <xf numFmtId="0" fontId="133" fillId="35" borderId="0" xfId="0" applyFont="1" applyFill="1" applyBorder="1" applyAlignment="1">
      <alignment horizontal="right"/>
    </xf>
    <xf numFmtId="0" fontId="134" fillId="35" borderId="0" xfId="0" applyFont="1" applyFill="1" applyBorder="1" applyAlignment="1">
      <alignment horizontal="center"/>
    </xf>
    <xf numFmtId="0" fontId="15" fillId="2" borderId="0" xfId="56" applyFont="1" applyFill="1" applyBorder="1" applyAlignment="1">
      <alignment horizontal="center" vertical="center"/>
      <protection/>
    </xf>
    <xf numFmtId="0" fontId="12" fillId="35" borderId="27" xfId="56" applyFont="1" applyFill="1" applyBorder="1" applyAlignment="1">
      <alignment horizontal="center" vertical="center"/>
      <protection/>
    </xf>
    <xf numFmtId="0" fontId="12" fillId="35" borderId="28" xfId="0" applyFont="1" applyFill="1" applyBorder="1" applyAlignment="1">
      <alignment horizontal="center" vertical="center"/>
    </xf>
    <xf numFmtId="0" fontId="127" fillId="35" borderId="27" xfId="0" applyFont="1" applyFill="1" applyBorder="1" applyAlignment="1">
      <alignment/>
    </xf>
    <xf numFmtId="0" fontId="127" fillId="35" borderId="0" xfId="0" applyFont="1" applyFill="1" applyBorder="1" applyAlignment="1">
      <alignment/>
    </xf>
    <xf numFmtId="0" fontId="127" fillId="2" borderId="28" xfId="0" applyFont="1" applyFill="1" applyBorder="1" applyAlignment="1">
      <alignment/>
    </xf>
    <xf numFmtId="0" fontId="0" fillId="35" borderId="27" xfId="0" applyFill="1" applyBorder="1" applyAlignment="1">
      <alignment/>
    </xf>
    <xf numFmtId="0" fontId="0" fillId="35" borderId="27" xfId="0" applyFont="1" applyFill="1" applyBorder="1" applyAlignment="1">
      <alignment horizontal="right"/>
    </xf>
    <xf numFmtId="166" fontId="135" fillId="34" borderId="29" xfId="0" applyNumberFormat="1" applyFont="1" applyFill="1" applyBorder="1" applyAlignment="1" applyProtection="1">
      <alignment horizontal="center"/>
      <protection locked="0"/>
    </xf>
    <xf numFmtId="0" fontId="0" fillId="35" borderId="27" xfId="0" applyFont="1" applyFill="1" applyBorder="1" applyAlignment="1">
      <alignment horizontal="center"/>
    </xf>
    <xf numFmtId="14" fontId="73" fillId="35" borderId="30" xfId="0" applyNumberFormat="1" applyFont="1" applyFill="1" applyBorder="1" applyAlignment="1">
      <alignment horizontal="center" vertical="center"/>
    </xf>
    <xf numFmtId="0" fontId="0" fillId="35" borderId="27" xfId="0" applyFill="1" applyBorder="1" applyAlignment="1">
      <alignment horizontal="right"/>
    </xf>
    <xf numFmtId="0" fontId="43" fillId="35" borderId="28" xfId="0" applyFont="1" applyFill="1" applyBorder="1" applyAlignment="1">
      <alignment/>
    </xf>
    <xf numFmtId="0" fontId="73" fillId="34" borderId="31" xfId="0" applyFont="1" applyFill="1" applyBorder="1" applyAlignment="1" applyProtection="1">
      <alignment horizontal="center" vertical="center"/>
      <protection locked="0"/>
    </xf>
    <xf numFmtId="0" fontId="136" fillId="34" borderId="32" xfId="0" applyFont="1" applyFill="1" applyBorder="1" applyAlignment="1" applyProtection="1">
      <alignment horizontal="center" vertical="center"/>
      <protection locked="0"/>
    </xf>
    <xf numFmtId="0" fontId="0" fillId="2" borderId="33" xfId="0" applyFill="1" applyBorder="1" applyAlignment="1">
      <alignment/>
    </xf>
    <xf numFmtId="0" fontId="0" fillId="33" borderId="34" xfId="0" applyFill="1" applyBorder="1" applyAlignment="1">
      <alignment/>
    </xf>
    <xf numFmtId="0" fontId="0" fillId="33" borderId="28" xfId="0" applyFill="1" applyBorder="1" applyAlignment="1">
      <alignment/>
    </xf>
    <xf numFmtId="0" fontId="0" fillId="6" borderId="28" xfId="0" applyFill="1" applyBorder="1" applyAlignment="1">
      <alignment/>
    </xf>
    <xf numFmtId="0" fontId="0" fillId="2" borderId="28" xfId="0" applyFill="1" applyBorder="1" applyAlignment="1">
      <alignment/>
    </xf>
    <xf numFmtId="0" fontId="0" fillId="2" borderId="35" xfId="0" applyFill="1" applyBorder="1" applyAlignment="1">
      <alignment/>
    </xf>
    <xf numFmtId="0" fontId="126" fillId="2" borderId="35" xfId="0" applyFont="1" applyFill="1" applyBorder="1" applyAlignment="1">
      <alignment/>
    </xf>
    <xf numFmtId="0" fontId="126" fillId="2" borderId="28" xfId="0" applyFont="1" applyFill="1" applyBorder="1" applyAlignment="1">
      <alignment/>
    </xf>
    <xf numFmtId="0" fontId="3" fillId="36" borderId="36" xfId="56" applyFont="1" applyFill="1" applyBorder="1" applyAlignment="1">
      <alignment horizontal="left" vertical="center"/>
      <protection/>
    </xf>
    <xf numFmtId="0" fontId="43" fillId="2" borderId="37" xfId="0" applyFont="1" applyFill="1" applyBorder="1" applyAlignment="1">
      <alignment/>
    </xf>
    <xf numFmtId="0" fontId="126" fillId="2" borderId="38" xfId="0" applyFont="1" applyFill="1" applyBorder="1" applyAlignment="1">
      <alignment/>
    </xf>
    <xf numFmtId="166" fontId="137" fillId="32" borderId="39" xfId="0" applyNumberFormat="1" applyFont="1" applyFill="1" applyBorder="1" applyAlignment="1">
      <alignment horizontal="center" vertical="center"/>
    </xf>
    <xf numFmtId="0" fontId="0" fillId="34" borderId="0" xfId="0" applyFill="1" applyBorder="1" applyAlignment="1">
      <alignment/>
    </xf>
    <xf numFmtId="182" fontId="138" fillId="32" borderId="11" xfId="0" applyNumberFormat="1" applyFont="1" applyFill="1" applyBorder="1" applyAlignment="1">
      <alignment horizontal="center" vertical="center"/>
    </xf>
    <xf numFmtId="166" fontId="139" fillId="32" borderId="11" xfId="0" applyNumberFormat="1" applyFont="1" applyFill="1" applyBorder="1" applyAlignment="1">
      <alignment horizontal="center" vertical="center"/>
    </xf>
    <xf numFmtId="0" fontId="133" fillId="35" borderId="0" xfId="0" applyFont="1" applyFill="1" applyBorder="1" applyAlignment="1">
      <alignment horizontal="center" vertical="center"/>
    </xf>
    <xf numFmtId="0" fontId="133" fillId="35" borderId="27" xfId="0" applyFont="1" applyFill="1" applyBorder="1" applyAlignment="1">
      <alignment horizontal="center" vertical="center"/>
    </xf>
    <xf numFmtId="164" fontId="139" fillId="32" borderId="11" xfId="0" applyNumberFormat="1" applyFont="1" applyFill="1" applyBorder="1" applyAlignment="1">
      <alignment horizontal="center" vertical="center"/>
    </xf>
    <xf numFmtId="173" fontId="137" fillId="32" borderId="11" xfId="56" applyNumberFormat="1" applyFont="1" applyFill="1" applyBorder="1" applyAlignment="1" applyProtection="1">
      <alignment horizontal="center" vertical="center"/>
      <protection/>
    </xf>
    <xf numFmtId="166" fontId="27" fillId="34" borderId="26" xfId="56" applyNumberFormat="1" applyFont="1" applyFill="1" applyBorder="1" applyAlignment="1" applyProtection="1">
      <alignment horizontal="center" vertical="center"/>
      <protection locked="0"/>
    </xf>
    <xf numFmtId="166" fontId="137" fillId="32" borderId="11" xfId="56" applyNumberFormat="1" applyFont="1" applyFill="1" applyBorder="1" applyAlignment="1" applyProtection="1">
      <alignment horizontal="center" vertical="center"/>
      <protection/>
    </xf>
    <xf numFmtId="166" fontId="27" fillId="37" borderId="26" xfId="56" applyNumberFormat="1" applyFont="1" applyFill="1" applyBorder="1" applyAlignment="1" applyProtection="1">
      <alignment horizontal="center" vertical="center"/>
      <protection locked="0"/>
    </xf>
    <xf numFmtId="174" fontId="27" fillId="37" borderId="26" xfId="56" applyNumberFormat="1" applyFont="1" applyFill="1" applyBorder="1" applyAlignment="1" applyProtection="1">
      <alignment horizontal="center" vertical="center"/>
      <protection locked="0"/>
    </xf>
    <xf numFmtId="1" fontId="27" fillId="34" borderId="40" xfId="56" applyNumberFormat="1" applyFont="1" applyFill="1" applyBorder="1" applyAlignment="1" applyProtection="1">
      <alignment horizontal="center" vertical="center"/>
      <protection locked="0"/>
    </xf>
    <xf numFmtId="0" fontId="0" fillId="2" borderId="41" xfId="0" applyFill="1" applyBorder="1" applyAlignment="1">
      <alignment/>
    </xf>
    <xf numFmtId="164" fontId="78" fillId="38" borderId="10" xfId="56" applyNumberFormat="1" applyFont="1" applyFill="1" applyBorder="1" applyAlignment="1">
      <alignment horizontal="center" vertical="center"/>
      <protection/>
    </xf>
    <xf numFmtId="0" fontId="78" fillId="38" borderId="10" xfId="56" applyFont="1" applyFill="1" applyBorder="1" applyAlignment="1">
      <alignment horizontal="left" vertical="center"/>
      <protection/>
    </xf>
    <xf numFmtId="1" fontId="38" fillId="38" borderId="10" xfId="56" applyNumberFormat="1" applyFont="1" applyFill="1" applyBorder="1" applyAlignment="1">
      <alignment horizontal="left" vertical="center"/>
      <protection/>
    </xf>
    <xf numFmtId="2" fontId="79" fillId="38" borderId="10" xfId="56" applyNumberFormat="1" applyFont="1" applyFill="1" applyBorder="1" applyAlignment="1">
      <alignment horizontal="left" vertical="center"/>
      <protection/>
    </xf>
    <xf numFmtId="1" fontId="80" fillId="38" borderId="10" xfId="56" applyNumberFormat="1" applyFont="1" applyFill="1" applyBorder="1" applyAlignment="1">
      <alignment horizontal="center" vertical="center"/>
      <protection/>
    </xf>
    <xf numFmtId="165" fontId="27" fillId="38" borderId="10" xfId="56" applyNumberFormat="1" applyFont="1" applyFill="1" applyBorder="1" applyAlignment="1">
      <alignment horizontal="right" vertical="center"/>
      <protection/>
    </xf>
    <xf numFmtId="1" fontId="27" fillId="35" borderId="42" xfId="56" applyNumberFormat="1" applyFont="1" applyFill="1" applyBorder="1" applyAlignment="1">
      <alignment vertical="center"/>
      <protection/>
    </xf>
    <xf numFmtId="0" fontId="43" fillId="35" borderId="27" xfId="0" applyFont="1" applyFill="1" applyBorder="1" applyAlignment="1">
      <alignment/>
    </xf>
    <xf numFmtId="0" fontId="27" fillId="35" borderId="0" xfId="56" applyFont="1" applyFill="1" applyBorder="1" applyAlignment="1">
      <alignment horizontal="center" vertical="center"/>
      <protection/>
    </xf>
    <xf numFmtId="164" fontId="35" fillId="35" borderId="0" xfId="56" applyNumberFormat="1" applyFont="1" applyFill="1" applyBorder="1" applyAlignment="1">
      <alignment horizontal="center" vertical="center"/>
      <protection/>
    </xf>
    <xf numFmtId="0" fontId="43" fillId="35" borderId="0" xfId="56" applyFont="1" applyFill="1" applyBorder="1" applyAlignment="1" applyProtection="1">
      <alignment horizontal="center" vertical="center"/>
      <protection/>
    </xf>
    <xf numFmtId="164" fontId="37" fillId="35" borderId="0" xfId="56" applyNumberFormat="1" applyFont="1" applyFill="1" applyBorder="1" applyAlignment="1">
      <alignment horizontal="center" vertical="center"/>
      <protection/>
    </xf>
    <xf numFmtId="2" fontId="75" fillId="35" borderId="0" xfId="56" applyNumberFormat="1" applyFont="1" applyFill="1" applyBorder="1" applyAlignment="1" applyProtection="1">
      <alignment horizontal="left" vertical="center"/>
      <protection/>
    </xf>
    <xf numFmtId="165" fontId="27" fillId="38" borderId="0" xfId="56" applyNumberFormat="1" applyFont="1" applyFill="1" applyBorder="1" applyAlignment="1">
      <alignment horizontal="right" vertical="center"/>
      <protection/>
    </xf>
    <xf numFmtId="1" fontId="27" fillId="35" borderId="28" xfId="56" applyNumberFormat="1" applyFont="1" applyFill="1" applyBorder="1" applyAlignment="1">
      <alignment vertical="center"/>
      <protection/>
    </xf>
    <xf numFmtId="0" fontId="140" fillId="35" borderId="0" xfId="0" applyFont="1" applyFill="1" applyBorder="1" applyAlignment="1">
      <alignment vertical="center"/>
    </xf>
    <xf numFmtId="164" fontId="78" fillId="38" borderId="43" xfId="56" applyNumberFormat="1" applyFont="1" applyFill="1" applyBorder="1" applyAlignment="1">
      <alignment horizontal="center" vertical="center"/>
      <protection/>
    </xf>
    <xf numFmtId="0" fontId="78" fillId="38" borderId="43" xfId="56" applyFont="1" applyFill="1" applyBorder="1" applyAlignment="1">
      <alignment horizontal="left" vertical="center"/>
      <protection/>
    </xf>
    <xf numFmtId="1" fontId="38" fillId="38" borderId="43" xfId="56" applyNumberFormat="1" applyFont="1" applyFill="1" applyBorder="1" applyAlignment="1">
      <alignment horizontal="left" vertical="center"/>
      <protection/>
    </xf>
    <xf numFmtId="2" fontId="79" fillId="38" borderId="43" xfId="56" applyNumberFormat="1" applyFont="1" applyFill="1" applyBorder="1" applyAlignment="1">
      <alignment horizontal="left" vertical="center"/>
      <protection/>
    </xf>
    <xf numFmtId="1" fontId="80" fillId="38" borderId="43" xfId="56" applyNumberFormat="1" applyFont="1" applyFill="1" applyBorder="1" applyAlignment="1">
      <alignment horizontal="center" vertical="center"/>
      <protection/>
    </xf>
    <xf numFmtId="165" fontId="27" fillId="38" borderId="43" xfId="56" applyNumberFormat="1" applyFont="1" applyFill="1" applyBorder="1" applyAlignment="1">
      <alignment horizontal="right" vertical="center"/>
      <protection/>
    </xf>
    <xf numFmtId="1" fontId="27" fillId="35" borderId="33" xfId="56" applyNumberFormat="1" applyFont="1" applyFill="1" applyBorder="1" applyAlignment="1">
      <alignment vertical="center"/>
      <protection/>
    </xf>
    <xf numFmtId="0" fontId="43" fillId="35" borderId="0" xfId="56" applyFont="1" applyFill="1" applyBorder="1" applyAlignment="1">
      <alignment horizontal="center" vertical="center"/>
      <protection/>
    </xf>
    <xf numFmtId="2" fontId="82" fillId="35" borderId="0" xfId="56" applyNumberFormat="1" applyFont="1" applyFill="1" applyBorder="1" applyAlignment="1" applyProtection="1">
      <alignment horizontal="left" vertical="center"/>
      <protection/>
    </xf>
    <xf numFmtId="164" fontId="4" fillId="38" borderId="43" xfId="56" applyNumberFormat="1" applyFont="1" applyFill="1" applyBorder="1" applyAlignment="1">
      <alignment horizontal="center" vertical="center"/>
      <protection/>
    </xf>
    <xf numFmtId="0" fontId="4" fillId="38" borderId="43" xfId="56" applyFont="1" applyFill="1" applyBorder="1" applyAlignment="1">
      <alignment horizontal="left" vertical="center"/>
      <protection/>
    </xf>
    <xf numFmtId="1" fontId="5" fillId="38" borderId="43" xfId="56" applyNumberFormat="1" applyFont="1" applyFill="1" applyBorder="1" applyAlignment="1">
      <alignment horizontal="left" vertical="center"/>
      <protection/>
    </xf>
    <xf numFmtId="2" fontId="6" fillId="38" borderId="43" xfId="56" applyNumberFormat="1" applyFont="1" applyFill="1" applyBorder="1" applyAlignment="1">
      <alignment horizontal="left" vertical="center"/>
      <protection/>
    </xf>
    <xf numFmtId="1" fontId="14" fillId="38" borderId="43" xfId="56" applyNumberFormat="1" applyFont="1" applyFill="1" applyBorder="1" applyAlignment="1">
      <alignment horizontal="center" vertical="center"/>
      <protection/>
    </xf>
    <xf numFmtId="165" fontId="15" fillId="38" borderId="43" xfId="56" applyNumberFormat="1" applyFont="1" applyFill="1" applyBorder="1" applyAlignment="1">
      <alignment horizontal="right" vertical="center"/>
      <protection/>
    </xf>
    <xf numFmtId="1" fontId="15" fillId="35" borderId="33" xfId="56" applyNumberFormat="1" applyFont="1" applyFill="1" applyBorder="1" applyAlignment="1">
      <alignment vertical="center"/>
      <protection/>
    </xf>
    <xf numFmtId="0" fontId="22" fillId="35" borderId="0" xfId="56" applyFont="1" applyFill="1" applyBorder="1" applyAlignment="1">
      <alignment horizontal="center" vertical="center"/>
      <protection/>
    </xf>
    <xf numFmtId="0" fontId="37" fillId="35" borderId="0" xfId="56" applyFont="1" applyFill="1" applyBorder="1" applyAlignment="1" applyProtection="1">
      <alignment horizontal="center" vertical="center"/>
      <protection/>
    </xf>
    <xf numFmtId="2" fontId="24" fillId="35" borderId="0" xfId="56" applyNumberFormat="1" applyFont="1" applyFill="1" applyBorder="1" applyAlignment="1" applyProtection="1">
      <alignment horizontal="left" vertical="center"/>
      <protection/>
    </xf>
    <xf numFmtId="165" fontId="15" fillId="38" borderId="0" xfId="56" applyNumberFormat="1" applyFont="1" applyFill="1" applyBorder="1" applyAlignment="1">
      <alignment horizontal="right" vertical="center"/>
      <protection/>
    </xf>
    <xf numFmtId="1" fontId="15" fillId="35" borderId="28" xfId="56" applyNumberFormat="1" applyFont="1" applyFill="1" applyBorder="1" applyAlignment="1">
      <alignment vertical="center"/>
      <protection/>
    </xf>
    <xf numFmtId="0" fontId="15" fillId="35" borderId="0" xfId="56" applyFont="1" applyFill="1" applyBorder="1" applyAlignment="1">
      <alignment horizontal="center" vertical="center"/>
      <protection/>
    </xf>
    <xf numFmtId="164" fontId="5" fillId="38" borderId="43" xfId="56" applyNumberFormat="1" applyFont="1" applyFill="1" applyBorder="1" applyAlignment="1">
      <alignment horizontal="center" vertical="center"/>
      <protection/>
    </xf>
    <xf numFmtId="0" fontId="5" fillId="38" borderId="43" xfId="56" applyFont="1" applyFill="1" applyBorder="1" applyAlignment="1">
      <alignment horizontal="left" vertical="center"/>
      <protection/>
    </xf>
    <xf numFmtId="2" fontId="5" fillId="38" borderId="43" xfId="56" applyNumberFormat="1" applyFont="1" applyFill="1" applyBorder="1" applyAlignment="1">
      <alignment horizontal="left" vertical="center"/>
      <protection/>
    </xf>
    <xf numFmtId="1" fontId="15" fillId="38" borderId="43" xfId="56" applyNumberFormat="1" applyFont="1" applyFill="1" applyBorder="1" applyAlignment="1">
      <alignment horizontal="center" vertical="center"/>
      <protection/>
    </xf>
    <xf numFmtId="0" fontId="0" fillId="35" borderId="33" xfId="0" applyFill="1" applyBorder="1" applyAlignment="1">
      <alignment/>
    </xf>
    <xf numFmtId="1" fontId="37" fillId="38" borderId="0" xfId="56" applyNumberFormat="1" applyFont="1" applyFill="1" applyBorder="1" applyAlignment="1">
      <alignment horizontal="center" vertical="center"/>
      <protection/>
    </xf>
    <xf numFmtId="1" fontId="14" fillId="38" borderId="0" xfId="56" applyNumberFormat="1" applyFont="1" applyFill="1" applyBorder="1" applyAlignment="1">
      <alignment horizontal="center" vertical="center"/>
      <protection/>
    </xf>
    <xf numFmtId="0" fontId="0" fillId="35" borderId="28" xfId="0" applyFill="1" applyBorder="1" applyAlignment="1">
      <alignment/>
    </xf>
    <xf numFmtId="167" fontId="8" fillId="38" borderId="0" xfId="56" applyNumberFormat="1" applyFont="1" applyFill="1" applyBorder="1" applyAlignment="1" applyProtection="1">
      <alignment horizontal="center" vertical="center"/>
      <protection hidden="1"/>
    </xf>
    <xf numFmtId="164" fontId="35" fillId="38" borderId="0" xfId="56" applyNumberFormat="1" applyFont="1" applyFill="1" applyBorder="1" applyAlignment="1">
      <alignment horizontal="center" vertical="center"/>
      <protection/>
    </xf>
    <xf numFmtId="0" fontId="15" fillId="38" borderId="0" xfId="56" applyFont="1" applyFill="1" applyBorder="1" applyAlignment="1">
      <alignment horizontal="center" vertical="center"/>
      <protection/>
    </xf>
    <xf numFmtId="1" fontId="9" fillId="38" borderId="0" xfId="56" applyNumberFormat="1" applyFont="1" applyFill="1" applyBorder="1" applyAlignment="1">
      <alignment horizontal="center" vertical="center"/>
      <protection/>
    </xf>
    <xf numFmtId="2" fontId="15" fillId="38" borderId="0" xfId="56" applyNumberFormat="1" applyFont="1" applyFill="1" applyBorder="1" applyAlignment="1">
      <alignment horizontal="center" vertical="center"/>
      <protection/>
    </xf>
    <xf numFmtId="164" fontId="9" fillId="35" borderId="0" xfId="56" applyNumberFormat="1" applyFont="1" applyFill="1" applyBorder="1" applyAlignment="1" applyProtection="1">
      <alignment horizontal="center" vertical="center"/>
      <protection/>
    </xf>
    <xf numFmtId="0" fontId="20" fillId="35" borderId="0" xfId="56" applyFont="1" applyFill="1" applyBorder="1" applyAlignment="1" applyProtection="1">
      <alignment horizontal="left" vertical="center"/>
      <protection/>
    </xf>
    <xf numFmtId="165" fontId="21" fillId="35" borderId="0" xfId="56" applyNumberFormat="1" applyFont="1" applyFill="1" applyBorder="1" applyAlignment="1" applyProtection="1">
      <alignment horizontal="right" vertical="center"/>
      <protection/>
    </xf>
    <xf numFmtId="165" fontId="17" fillId="35" borderId="0" xfId="56" applyNumberFormat="1" applyFont="1" applyFill="1" applyBorder="1" applyAlignment="1" applyProtection="1">
      <alignment horizontal="right" vertical="center"/>
      <protection/>
    </xf>
    <xf numFmtId="1" fontId="14" fillId="35" borderId="0" xfId="56" applyNumberFormat="1" applyFont="1" applyFill="1" applyBorder="1" applyAlignment="1">
      <alignment horizontal="center" vertical="center"/>
      <protection/>
    </xf>
    <xf numFmtId="165" fontId="15" fillId="35" borderId="0" xfId="56" applyNumberFormat="1" applyFont="1" applyFill="1" applyBorder="1" applyAlignment="1">
      <alignment horizontal="right" vertical="center"/>
      <protection/>
    </xf>
    <xf numFmtId="0" fontId="43" fillId="35" borderId="44" xfId="0" applyFont="1" applyFill="1" applyBorder="1" applyAlignment="1">
      <alignment/>
    </xf>
    <xf numFmtId="0" fontId="43" fillId="35" borderId="45" xfId="0" applyFont="1" applyFill="1" applyBorder="1" applyAlignment="1">
      <alignment/>
    </xf>
    <xf numFmtId="0" fontId="43" fillId="35" borderId="10" xfId="0" applyFont="1" applyFill="1" applyBorder="1" applyAlignment="1">
      <alignment/>
    </xf>
    <xf numFmtId="0" fontId="43" fillId="35" borderId="42" xfId="0" applyFont="1" applyFill="1" applyBorder="1" applyAlignment="1">
      <alignment/>
    </xf>
    <xf numFmtId="0" fontId="3" fillId="38" borderId="27" xfId="56" applyFont="1" applyFill="1" applyBorder="1" applyAlignment="1">
      <alignment horizontal="left" vertical="center"/>
      <protection/>
    </xf>
    <xf numFmtId="0" fontId="83" fillId="38" borderId="10" xfId="56" applyFont="1" applyFill="1" applyBorder="1" applyAlignment="1">
      <alignment horizontal="left" vertical="center"/>
      <protection/>
    </xf>
    <xf numFmtId="1" fontId="37" fillId="35" borderId="0" xfId="56" applyNumberFormat="1" applyFont="1" applyFill="1" applyBorder="1">
      <alignment/>
      <protection/>
    </xf>
    <xf numFmtId="0" fontId="83" fillId="38" borderId="43" xfId="56" applyFont="1" applyFill="1" applyBorder="1" applyAlignment="1">
      <alignment horizontal="left" vertical="center"/>
      <protection/>
    </xf>
    <xf numFmtId="1" fontId="16" fillId="35" borderId="0" xfId="56" applyNumberFormat="1" applyFont="1" applyFill="1" applyBorder="1">
      <alignment/>
      <protection/>
    </xf>
    <xf numFmtId="0" fontId="7" fillId="38" borderId="0" xfId="56" applyFont="1" applyFill="1" applyBorder="1" applyAlignment="1">
      <alignment horizontal="right" vertical="center"/>
      <protection/>
    </xf>
    <xf numFmtId="164" fontId="66" fillId="35" borderId="0" xfId="56" applyNumberFormat="1" applyFont="1" applyFill="1" applyBorder="1" applyAlignment="1" applyProtection="1">
      <alignment horizontal="left" vertical="center"/>
      <protection/>
    </xf>
    <xf numFmtId="0" fontId="83" fillId="35" borderId="10" xfId="56" applyFont="1" applyFill="1" applyBorder="1" applyAlignment="1">
      <alignment horizontal="left" vertical="center"/>
      <protection/>
    </xf>
    <xf numFmtId="0" fontId="135" fillId="35" borderId="46" xfId="0" applyFont="1" applyFill="1" applyBorder="1" applyAlignment="1">
      <alignment/>
    </xf>
    <xf numFmtId="0" fontId="0" fillId="35" borderId="34" xfId="0" applyFill="1" applyBorder="1" applyAlignment="1">
      <alignment/>
    </xf>
    <xf numFmtId="0" fontId="0" fillId="35" borderId="46" xfId="0" applyFill="1" applyBorder="1" applyAlignment="1">
      <alignment/>
    </xf>
    <xf numFmtId="166" fontId="132" fillId="32" borderId="11" xfId="56" applyNumberFormat="1" applyFont="1" applyFill="1" applyBorder="1" applyAlignment="1" applyProtection="1">
      <alignment horizontal="center" vertical="center"/>
      <protection hidden="1"/>
    </xf>
    <xf numFmtId="0" fontId="3" fillId="36" borderId="40" xfId="56" applyFont="1" applyFill="1" applyBorder="1" applyAlignment="1">
      <alignment horizontal="left" vertical="center"/>
      <protection/>
    </xf>
    <xf numFmtId="0" fontId="43" fillId="2" borderId="47" xfId="0" applyFont="1" applyFill="1" applyBorder="1" applyAlignment="1">
      <alignment/>
    </xf>
    <xf numFmtId="0" fontId="43" fillId="2" borderId="47" xfId="0" applyFont="1" applyFill="1" applyBorder="1" applyAlignment="1">
      <alignment horizontal="center"/>
    </xf>
    <xf numFmtId="0" fontId="43" fillId="2" borderId="48" xfId="0" applyFont="1" applyFill="1" applyBorder="1" applyAlignment="1">
      <alignment/>
    </xf>
    <xf numFmtId="1" fontId="37" fillId="38" borderId="0" xfId="56" applyNumberFormat="1" applyFont="1" applyFill="1" applyBorder="1" applyAlignment="1">
      <alignment horizontal="left" vertical="center"/>
      <protection/>
    </xf>
    <xf numFmtId="2" fontId="18" fillId="38" borderId="0" xfId="56" applyNumberFormat="1" applyFont="1" applyFill="1" applyBorder="1" applyAlignment="1">
      <alignment horizontal="left" vertical="center"/>
      <protection/>
    </xf>
    <xf numFmtId="1" fontId="19" fillId="38" borderId="0" xfId="56" applyNumberFormat="1" applyFont="1" applyFill="1" applyBorder="1" applyAlignment="1">
      <alignment horizontal="center" vertical="center"/>
      <protection/>
    </xf>
    <xf numFmtId="167" fontId="141" fillId="38" borderId="0" xfId="56" applyNumberFormat="1" applyFont="1" applyFill="1" applyBorder="1" applyAlignment="1">
      <alignment horizontal="center" vertical="center"/>
      <protection/>
    </xf>
    <xf numFmtId="0" fontId="142" fillId="34" borderId="27" xfId="0" applyFont="1" applyFill="1" applyBorder="1" applyAlignment="1">
      <alignment/>
    </xf>
    <xf numFmtId="0" fontId="142" fillId="34" borderId="0" xfId="0" applyFont="1" applyFill="1" applyAlignment="1">
      <alignment/>
    </xf>
    <xf numFmtId="0" fontId="25" fillId="34" borderId="49" xfId="56" applyFont="1" applyFill="1" applyBorder="1" applyAlignment="1">
      <alignment horizontal="left" vertical="center"/>
      <protection/>
    </xf>
    <xf numFmtId="0" fontId="27" fillId="34" borderId="49" xfId="56" applyFont="1" applyFill="1" applyBorder="1" applyAlignment="1">
      <alignment horizontal="center" vertical="center"/>
      <protection/>
    </xf>
    <xf numFmtId="1" fontId="27" fillId="34" borderId="49" xfId="56" applyNumberFormat="1" applyFont="1" applyFill="1" applyBorder="1" applyAlignment="1">
      <alignment horizontal="center" vertical="center"/>
      <protection/>
    </xf>
    <xf numFmtId="2" fontId="27" fillId="34" borderId="49" xfId="56" applyNumberFormat="1" applyFont="1" applyFill="1" applyBorder="1" applyAlignment="1">
      <alignment horizontal="center" vertical="center"/>
      <protection/>
    </xf>
    <xf numFmtId="1" fontId="27" fillId="34" borderId="49" xfId="56" applyNumberFormat="1" applyFont="1" applyFill="1" applyBorder="1" applyAlignment="1">
      <alignment horizontal="right" vertical="center"/>
      <protection/>
    </xf>
    <xf numFmtId="1" fontId="143" fillId="34" borderId="49" xfId="56" applyNumberFormat="1" applyFont="1" applyFill="1" applyBorder="1" applyAlignment="1">
      <alignment horizontal="right" vertical="center"/>
      <protection/>
    </xf>
    <xf numFmtId="165" fontId="144" fillId="34" borderId="49" xfId="56" applyNumberFormat="1" applyFont="1" applyFill="1" applyBorder="1" applyAlignment="1">
      <alignment horizontal="right" vertical="center"/>
      <protection/>
    </xf>
    <xf numFmtId="165" fontId="30" fillId="34" borderId="50" xfId="56" applyNumberFormat="1" applyFont="1" applyFill="1" applyBorder="1" applyAlignment="1">
      <alignment horizontal="right" vertical="center"/>
      <protection/>
    </xf>
    <xf numFmtId="0" fontId="43" fillId="34" borderId="23" xfId="0" applyFont="1" applyFill="1" applyBorder="1" applyAlignment="1">
      <alignment/>
    </xf>
    <xf numFmtId="0" fontId="28" fillId="34" borderId="50" xfId="56" applyFont="1" applyFill="1" applyBorder="1" applyAlignment="1">
      <alignment horizontal="left" vertical="center"/>
      <protection/>
    </xf>
    <xf numFmtId="0" fontId="30" fillId="34" borderId="50" xfId="56" applyFont="1" applyFill="1" applyBorder="1" applyAlignment="1">
      <alignment horizontal="center" vertical="center"/>
      <protection/>
    </xf>
    <xf numFmtId="1" fontId="30" fillId="34" borderId="50" xfId="56" applyNumberFormat="1" applyFont="1" applyFill="1" applyBorder="1" applyAlignment="1">
      <alignment horizontal="center" vertical="center"/>
      <protection/>
    </xf>
    <xf numFmtId="167" fontId="30" fillId="34" borderId="50" xfId="56" applyNumberFormat="1" applyFont="1" applyFill="1" applyBorder="1" applyAlignment="1">
      <alignment horizontal="center" vertical="center"/>
      <protection/>
    </xf>
    <xf numFmtId="1" fontId="30" fillId="34" borderId="50" xfId="56" applyNumberFormat="1" applyFont="1" applyFill="1" applyBorder="1" applyAlignment="1">
      <alignment horizontal="right" vertical="center"/>
      <protection/>
    </xf>
    <xf numFmtId="1" fontId="31" fillId="34" borderId="50" xfId="56" applyNumberFormat="1" applyFont="1" applyFill="1" applyBorder="1" applyAlignment="1">
      <alignment horizontal="left" vertical="center"/>
      <protection/>
    </xf>
    <xf numFmtId="165" fontId="26" fillId="34" borderId="50" xfId="56" applyNumberFormat="1" applyFont="1" applyFill="1" applyBorder="1" applyAlignment="1">
      <alignment horizontal="right" vertical="center"/>
      <protection/>
    </xf>
    <xf numFmtId="1" fontId="28" fillId="34" borderId="50" xfId="56" applyNumberFormat="1" applyFont="1" applyFill="1" applyBorder="1" applyAlignment="1">
      <alignment horizontal="left" vertical="center"/>
      <protection/>
    </xf>
    <xf numFmtId="0" fontId="32" fillId="34" borderId="50" xfId="56" applyFont="1" applyFill="1" applyBorder="1" applyAlignment="1">
      <alignment horizontal="left" vertical="center"/>
      <protection/>
    </xf>
    <xf numFmtId="0" fontId="32" fillId="34" borderId="50" xfId="56" applyFont="1" applyFill="1" applyBorder="1" applyAlignment="1">
      <alignment horizontal="center" vertical="center"/>
      <protection/>
    </xf>
    <xf numFmtId="2" fontId="30" fillId="34" borderId="50" xfId="56" applyNumberFormat="1" applyFont="1" applyFill="1" applyBorder="1" applyAlignment="1">
      <alignment horizontal="center" vertical="center"/>
      <protection/>
    </xf>
    <xf numFmtId="1" fontId="26" fillId="34" borderId="50" xfId="56" applyNumberFormat="1" applyFont="1" applyFill="1" applyBorder="1" applyAlignment="1">
      <alignment horizontal="center" vertical="center"/>
      <protection/>
    </xf>
    <xf numFmtId="0" fontId="30" fillId="34" borderId="51" xfId="56" applyFont="1" applyFill="1" applyBorder="1" applyAlignment="1">
      <alignment horizontal="center" vertical="center"/>
      <protection/>
    </xf>
    <xf numFmtId="1" fontId="30" fillId="34" borderId="51" xfId="56" applyNumberFormat="1" applyFont="1" applyFill="1" applyBorder="1" applyAlignment="1">
      <alignment horizontal="center" vertical="center"/>
      <protection/>
    </xf>
    <xf numFmtId="167" fontId="30" fillId="34" borderId="51" xfId="56" applyNumberFormat="1" applyFont="1" applyFill="1" applyBorder="1" applyAlignment="1">
      <alignment horizontal="center" vertical="center"/>
      <protection/>
    </xf>
    <xf numFmtId="2" fontId="30" fillId="34" borderId="51" xfId="56" applyNumberFormat="1" applyFont="1" applyFill="1" applyBorder="1" applyAlignment="1">
      <alignment horizontal="center" vertical="center"/>
      <protection/>
    </xf>
    <xf numFmtId="1" fontId="30" fillId="34" borderId="51" xfId="56" applyNumberFormat="1" applyFont="1" applyFill="1" applyBorder="1" applyAlignment="1">
      <alignment horizontal="right" vertical="center"/>
      <protection/>
    </xf>
    <xf numFmtId="165" fontId="30" fillId="34" borderId="51" xfId="56" applyNumberFormat="1" applyFont="1" applyFill="1" applyBorder="1" applyAlignment="1">
      <alignment horizontal="right" vertical="center"/>
      <protection/>
    </xf>
    <xf numFmtId="0" fontId="43" fillId="34" borderId="52" xfId="0" applyFont="1" applyFill="1" applyBorder="1" applyAlignment="1">
      <alignment/>
    </xf>
    <xf numFmtId="0" fontId="43" fillId="34" borderId="53" xfId="0" applyFont="1" applyFill="1" applyBorder="1" applyAlignment="1">
      <alignment/>
    </xf>
    <xf numFmtId="165" fontId="30" fillId="34" borderId="54" xfId="56" applyNumberFormat="1" applyFont="1" applyFill="1" applyBorder="1" applyAlignment="1">
      <alignment horizontal="right" vertical="center"/>
      <protection/>
    </xf>
    <xf numFmtId="0" fontId="43" fillId="34" borderId="0" xfId="0" applyFont="1" applyFill="1" applyBorder="1" applyAlignment="1">
      <alignment/>
    </xf>
    <xf numFmtId="164" fontId="27" fillId="34" borderId="55" xfId="56" applyNumberFormat="1" applyFont="1" applyFill="1" applyBorder="1" applyAlignment="1" applyProtection="1">
      <alignment horizontal="center" vertical="center"/>
      <protection locked="0"/>
    </xf>
    <xf numFmtId="0" fontId="140" fillId="35" borderId="56" xfId="0" applyFont="1" applyFill="1" applyBorder="1" applyAlignment="1">
      <alignment vertical="center"/>
    </xf>
    <xf numFmtId="0" fontId="145" fillId="35" borderId="0" xfId="0" applyFont="1" applyFill="1" applyBorder="1" applyAlignment="1">
      <alignment vertical="center"/>
    </xf>
    <xf numFmtId="0" fontId="16" fillId="38" borderId="0" xfId="56" applyFont="1" applyFill="1" applyBorder="1" applyAlignment="1">
      <alignment horizontal="center" vertical="center"/>
      <protection/>
    </xf>
    <xf numFmtId="0" fontId="40" fillId="38" borderId="0" xfId="56" applyFont="1" applyFill="1" applyBorder="1" applyAlignment="1">
      <alignment horizontal="left" vertical="center"/>
      <protection/>
    </xf>
    <xf numFmtId="0" fontId="145" fillId="35" borderId="0" xfId="0" applyFont="1" applyFill="1" applyBorder="1" applyAlignment="1">
      <alignment horizontal="left" vertical="center"/>
    </xf>
    <xf numFmtId="170" fontId="27" fillId="34" borderId="26" xfId="0" applyNumberFormat="1" applyFont="1" applyFill="1" applyBorder="1" applyAlignment="1" applyProtection="1">
      <alignment horizontal="center"/>
      <protection locked="0"/>
    </xf>
    <xf numFmtId="170" fontId="146" fillId="34" borderId="26" xfId="0" applyNumberFormat="1" applyFont="1" applyFill="1" applyBorder="1" applyAlignment="1" applyProtection="1">
      <alignment horizontal="center"/>
      <protection locked="0"/>
    </xf>
    <xf numFmtId="171" fontId="146" fillId="34" borderId="26" xfId="0" applyNumberFormat="1" applyFont="1" applyFill="1" applyBorder="1" applyAlignment="1" applyProtection="1">
      <alignment horizontal="center"/>
      <protection locked="0"/>
    </xf>
    <xf numFmtId="164" fontId="27" fillId="34" borderId="26" xfId="0" applyNumberFormat="1" applyFont="1" applyFill="1" applyBorder="1" applyAlignment="1" applyProtection="1">
      <alignment horizontal="center"/>
      <protection locked="0"/>
    </xf>
    <xf numFmtId="171" fontId="146" fillId="34" borderId="40" xfId="0" applyNumberFormat="1" applyFont="1" applyFill="1" applyBorder="1" applyAlignment="1" applyProtection="1">
      <alignment horizontal="center"/>
      <protection locked="0"/>
    </xf>
    <xf numFmtId="164" fontId="146" fillId="34" borderId="26" xfId="0" applyNumberFormat="1" applyFont="1" applyFill="1" applyBorder="1" applyAlignment="1" applyProtection="1">
      <alignment horizontal="center"/>
      <protection locked="0"/>
    </xf>
    <xf numFmtId="164" fontId="27" fillId="37" borderId="26" xfId="56" applyNumberFormat="1" applyFont="1" applyFill="1" applyBorder="1" applyAlignment="1" applyProtection="1">
      <alignment horizontal="center" vertical="center"/>
      <protection locked="0"/>
    </xf>
    <xf numFmtId="1" fontId="137" fillId="32" borderId="39" xfId="0" applyNumberFormat="1" applyFont="1" applyFill="1" applyBorder="1" applyAlignment="1">
      <alignment horizontal="center" vertical="center"/>
    </xf>
    <xf numFmtId="0" fontId="147" fillId="35" borderId="0" xfId="0" applyFont="1" applyFill="1" applyBorder="1" applyAlignment="1">
      <alignment horizontal="center" vertical="center"/>
    </xf>
    <xf numFmtId="0" fontId="148" fillId="35" borderId="0" xfId="0" applyFont="1" applyFill="1" applyBorder="1" applyAlignment="1">
      <alignment horizontal="center" vertical="center"/>
    </xf>
    <xf numFmtId="0" fontId="134" fillId="35" borderId="27" xfId="0" applyFont="1" applyFill="1" applyBorder="1" applyAlignment="1">
      <alignment horizontal="right"/>
    </xf>
    <xf numFmtId="0" fontId="134" fillId="35" borderId="27" xfId="0" applyFont="1" applyFill="1" applyBorder="1" applyAlignment="1">
      <alignment horizontal="right" vertical="top"/>
    </xf>
    <xf numFmtId="1" fontId="132" fillId="32" borderId="26" xfId="56" applyNumberFormat="1" applyFont="1" applyFill="1" applyBorder="1" applyAlignment="1" applyProtection="1">
      <alignment horizontal="center" vertical="center"/>
      <protection/>
    </xf>
    <xf numFmtId="0" fontId="134" fillId="35" borderId="0" xfId="0" applyFont="1" applyFill="1" applyBorder="1" applyAlignment="1">
      <alignment horizontal="center" vertical="center" wrapText="1"/>
    </xf>
    <xf numFmtId="0" fontId="134" fillId="35" borderId="27" xfId="0" applyFont="1" applyFill="1" applyBorder="1" applyAlignment="1">
      <alignment horizontal="center" vertical="center"/>
    </xf>
    <xf numFmtId="165" fontId="27" fillId="34" borderId="26" xfId="56" applyNumberFormat="1" applyFont="1" applyFill="1" applyBorder="1" applyAlignment="1" applyProtection="1">
      <alignment horizontal="center" vertical="center"/>
      <protection locked="0"/>
    </xf>
    <xf numFmtId="0" fontId="43" fillId="35" borderId="34" xfId="0" applyFont="1" applyFill="1" applyBorder="1" applyAlignment="1">
      <alignment/>
    </xf>
    <xf numFmtId="0" fontId="43" fillId="35" borderId="43" xfId="0" applyFont="1" applyFill="1" applyBorder="1" applyAlignment="1">
      <alignment horizontal="center"/>
    </xf>
    <xf numFmtId="0" fontId="43" fillId="35" borderId="43" xfId="0" applyFont="1" applyFill="1" applyBorder="1" applyAlignment="1">
      <alignment/>
    </xf>
    <xf numFmtId="0" fontId="43" fillId="35" borderId="46" xfId="0" applyFont="1" applyFill="1" applyBorder="1" applyAlignment="1">
      <alignment/>
    </xf>
    <xf numFmtId="0" fontId="43" fillId="35" borderId="0" xfId="0" applyFont="1" applyFill="1" applyBorder="1" applyAlignment="1">
      <alignment horizontal="center"/>
    </xf>
    <xf numFmtId="1" fontId="43" fillId="35" borderId="0" xfId="0" applyNumberFormat="1" applyFont="1" applyFill="1" applyBorder="1" applyAlignment="1">
      <alignment horizontal="center"/>
    </xf>
    <xf numFmtId="0" fontId="92" fillId="35" borderId="0" xfId="0" applyFont="1" applyFill="1" applyBorder="1" applyAlignment="1">
      <alignment horizontal="center"/>
    </xf>
    <xf numFmtId="0" fontId="73" fillId="35" borderId="0" xfId="0" applyFont="1" applyFill="1" applyBorder="1" applyAlignment="1">
      <alignment/>
    </xf>
    <xf numFmtId="0" fontId="43" fillId="35" borderId="0" xfId="0" applyNumberFormat="1" applyFont="1" applyFill="1" applyBorder="1" applyAlignment="1">
      <alignment/>
    </xf>
    <xf numFmtId="0" fontId="93" fillId="35" borderId="0" xfId="0" applyFont="1" applyFill="1" applyBorder="1" applyAlignment="1">
      <alignment/>
    </xf>
    <xf numFmtId="0" fontId="45" fillId="38" borderId="27" xfId="56" applyFont="1" applyFill="1" applyBorder="1" applyAlignment="1">
      <alignment horizontal="left" vertical="center"/>
      <protection/>
    </xf>
    <xf numFmtId="183" fontId="43" fillId="35" borderId="0" xfId="0" applyNumberFormat="1" applyFont="1" applyFill="1" applyBorder="1" applyAlignment="1">
      <alignment horizontal="center"/>
    </xf>
    <xf numFmtId="0" fontId="149" fillId="35" borderId="0" xfId="0" applyFont="1" applyFill="1" applyBorder="1" applyAlignment="1">
      <alignment/>
    </xf>
    <xf numFmtId="0" fontId="12" fillId="35" borderId="0" xfId="56" applyFont="1" applyFill="1" applyBorder="1" applyAlignment="1">
      <alignment horizontal="center" vertical="center" wrapText="1"/>
      <protection/>
    </xf>
    <xf numFmtId="0" fontId="150" fillId="35" borderId="0" xfId="0" applyFont="1" applyFill="1" applyBorder="1" applyAlignment="1">
      <alignment horizontal="center" vertical="center" wrapText="1"/>
    </xf>
    <xf numFmtId="0" fontId="12" fillId="35" borderId="0" xfId="0" applyFont="1" applyFill="1" applyBorder="1" applyAlignment="1">
      <alignment horizontal="center" vertical="center" wrapText="1"/>
    </xf>
    <xf numFmtId="166" fontId="151" fillId="32" borderId="57" xfId="0" applyNumberFormat="1" applyFont="1" applyFill="1" applyBorder="1" applyAlignment="1">
      <alignment horizontal="center" vertical="center" wrapText="1"/>
    </xf>
    <xf numFmtId="0" fontId="152" fillId="0" borderId="58" xfId="0" applyFont="1" applyBorder="1" applyAlignment="1">
      <alignment wrapText="1"/>
    </xf>
    <xf numFmtId="0" fontId="153" fillId="39" borderId="59" xfId="0" applyFont="1" applyFill="1" applyBorder="1" applyAlignment="1" applyProtection="1">
      <alignment horizontal="center" vertical="center" wrapText="1"/>
      <protection/>
    </xf>
    <xf numFmtId="0" fontId="154" fillId="39" borderId="60" xfId="0" applyFont="1" applyFill="1" applyBorder="1" applyAlignment="1" applyProtection="1">
      <alignment horizontal="center" vertical="center" wrapText="1"/>
      <protection/>
    </xf>
    <xf numFmtId="0" fontId="154" fillId="39" borderId="61" xfId="0" applyFont="1" applyFill="1" applyBorder="1" applyAlignment="1" applyProtection="1">
      <alignment horizontal="center" vertical="center" wrapText="1"/>
      <protection/>
    </xf>
    <xf numFmtId="0" fontId="12" fillId="2" borderId="13" xfId="0" applyFont="1" applyFill="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55" fillId="40" borderId="64" xfId="0" applyFont="1" applyFill="1" applyBorder="1" applyAlignment="1" applyProtection="1">
      <alignment horizontal="center" vertical="center" wrapText="1"/>
      <protection/>
    </xf>
    <xf numFmtId="0" fontId="156" fillId="40" borderId="65" xfId="0" applyFont="1" applyFill="1" applyBorder="1" applyAlignment="1" applyProtection="1">
      <alignment horizontal="center" vertical="center" wrapText="1"/>
      <protection/>
    </xf>
    <xf numFmtId="0" fontId="156" fillId="40" borderId="66" xfId="0" applyFont="1" applyFill="1" applyBorder="1" applyAlignment="1" applyProtection="1">
      <alignment horizontal="center" vertical="center" wrapText="1"/>
      <protection/>
    </xf>
    <xf numFmtId="0" fontId="153" fillId="39" borderId="67" xfId="0" applyFont="1" applyFill="1" applyBorder="1" applyAlignment="1" applyProtection="1">
      <alignment horizontal="center" vertical="center" wrapText="1"/>
      <protection/>
    </xf>
    <xf numFmtId="0" fontId="153" fillId="39" borderId="65" xfId="0" applyFont="1" applyFill="1" applyBorder="1" applyAlignment="1">
      <alignment horizontal="center" vertical="center" wrapText="1"/>
    </xf>
    <xf numFmtId="0" fontId="154" fillId="39" borderId="68" xfId="0" applyFont="1" applyFill="1" applyBorder="1" applyAlignment="1">
      <alignment horizontal="center" vertical="center" wrapText="1"/>
    </xf>
    <xf numFmtId="0" fontId="157" fillId="35" borderId="0" xfId="0" applyFont="1" applyFill="1" applyBorder="1" applyAlignment="1">
      <alignment horizontal="left" wrapText="1"/>
    </xf>
    <xf numFmtId="0" fontId="158" fillId="0" borderId="0" xfId="0" applyFont="1" applyAlignment="1">
      <alignment horizontal="left" wrapText="1"/>
    </xf>
    <xf numFmtId="0" fontId="158" fillId="0" borderId="28" xfId="0" applyFont="1" applyBorder="1" applyAlignment="1">
      <alignment horizontal="left" wrapText="1"/>
    </xf>
    <xf numFmtId="0" fontId="35" fillId="35" borderId="0" xfId="56" applyFont="1" applyFill="1" applyBorder="1" applyAlignment="1" applyProtection="1">
      <alignment horizontal="left" vertical="top" wrapText="1"/>
      <protection/>
    </xf>
    <xf numFmtId="0" fontId="35" fillId="35" borderId="28" xfId="56" applyFont="1" applyFill="1" applyBorder="1" applyAlignment="1" applyProtection="1">
      <alignment horizontal="left" vertical="top" wrapText="1"/>
      <protection/>
    </xf>
    <xf numFmtId="0" fontId="35" fillId="35" borderId="45" xfId="56" applyFont="1" applyFill="1" applyBorder="1" applyAlignment="1" applyProtection="1">
      <alignment horizontal="left" vertical="top" wrapText="1"/>
      <protection/>
    </xf>
    <xf numFmtId="0" fontId="35" fillId="35" borderId="69" xfId="56" applyFont="1" applyFill="1" applyBorder="1" applyAlignment="1" applyProtection="1">
      <alignment horizontal="left" vertical="top" wrapText="1"/>
      <protection/>
    </xf>
    <xf numFmtId="0" fontId="0" fillId="35" borderId="27" xfId="0" applyFont="1" applyFill="1" applyBorder="1" applyAlignment="1">
      <alignment vertical="center" wrapText="1"/>
    </xf>
    <xf numFmtId="0" fontId="0" fillId="0" borderId="0" xfId="0" applyAlignment="1">
      <alignment wrapText="1"/>
    </xf>
    <xf numFmtId="0" fontId="157" fillId="35" borderId="0" xfId="0" applyFont="1" applyFill="1" applyBorder="1" applyAlignment="1">
      <alignment horizontal="center" vertical="top" wrapText="1"/>
    </xf>
    <xf numFmtId="0" fontId="157" fillId="35" borderId="0" xfId="0" applyFont="1" applyFill="1" applyAlignment="1">
      <alignment horizontal="center" vertical="top" wrapText="1"/>
    </xf>
    <xf numFmtId="0" fontId="0" fillId="0" borderId="0" xfId="0" applyAlignment="1">
      <alignment horizontal="center" vertical="top" wrapText="1"/>
    </xf>
    <xf numFmtId="0" fontId="12" fillId="2" borderId="70" xfId="0" applyFont="1" applyFill="1" applyBorder="1" applyAlignment="1">
      <alignment horizontal="left" vertical="center" wrapText="1"/>
    </xf>
    <xf numFmtId="0" fontId="12" fillId="0" borderId="71" xfId="0" applyFont="1" applyBorder="1" applyAlignment="1">
      <alignment horizontal="left" vertical="center" wrapText="1"/>
    </xf>
    <xf numFmtId="0" fontId="12" fillId="0" borderId="72" xfId="0" applyFont="1" applyBorder="1" applyAlignment="1">
      <alignment horizontal="left" vertical="center" wrapText="1"/>
    </xf>
    <xf numFmtId="164" fontId="7" fillId="2" borderId="0" xfId="56" applyNumberFormat="1" applyFont="1" applyFill="1" applyBorder="1" applyAlignment="1">
      <alignment horizontal="center" vertical="center" wrapText="1"/>
      <protection/>
    </xf>
    <xf numFmtId="0" fontId="43" fillId="2" borderId="0" xfId="0" applyFont="1" applyFill="1" applyAlignment="1">
      <alignment vertical="center" wrapText="1"/>
    </xf>
    <xf numFmtId="0" fontId="159" fillId="40" borderId="73" xfId="0" applyFont="1" applyFill="1" applyBorder="1" applyAlignment="1" applyProtection="1">
      <alignment horizontal="center" vertical="center" wrapText="1"/>
      <protection/>
    </xf>
    <xf numFmtId="0" fontId="159" fillId="40" borderId="60" xfId="0" applyFont="1" applyFill="1" applyBorder="1" applyAlignment="1">
      <alignment horizontal="center" vertical="center" wrapText="1"/>
    </xf>
    <xf numFmtId="0" fontId="160" fillId="40" borderId="74" xfId="0" applyFont="1" applyFill="1" applyBorder="1" applyAlignment="1">
      <alignment horizontal="center" vertical="center" wrapText="1"/>
    </xf>
    <xf numFmtId="0" fontId="7" fillId="2" borderId="0" xfId="56" applyFont="1" applyFill="1" applyBorder="1" applyAlignment="1">
      <alignment horizontal="left" vertical="center"/>
      <protection/>
    </xf>
    <xf numFmtId="0" fontId="7" fillId="2" borderId="0" xfId="0" applyFont="1" applyFill="1" applyBorder="1" applyAlignment="1">
      <alignment horizontal="left" vertical="center"/>
    </xf>
    <xf numFmtId="0" fontId="29" fillId="39" borderId="75" xfId="56" applyFont="1" applyFill="1" applyBorder="1" applyAlignment="1">
      <alignment horizontal="center" vertical="center" wrapText="1"/>
      <protection/>
    </xf>
    <xf numFmtId="0" fontId="73" fillId="0" borderId="75" xfId="0" applyFont="1" applyBorder="1" applyAlignment="1">
      <alignment vertical="center" wrapText="1"/>
    </xf>
    <xf numFmtId="0" fontId="73" fillId="0" borderId="76" xfId="0" applyFont="1" applyBorder="1" applyAlignment="1">
      <alignment vertical="center" wrapText="1"/>
    </xf>
    <xf numFmtId="0" fontId="43" fillId="2" borderId="21" xfId="0" applyFont="1" applyFill="1" applyBorder="1" applyAlignment="1">
      <alignment wrapText="1"/>
    </xf>
    <xf numFmtId="0" fontId="43" fillId="0" borderId="21" xfId="0" applyFont="1" applyBorder="1" applyAlignment="1">
      <alignment wrapText="1"/>
    </xf>
    <xf numFmtId="0" fontId="43" fillId="0" borderId="77" xfId="0" applyFont="1" applyBorder="1" applyAlignment="1">
      <alignment wrapText="1"/>
    </xf>
    <xf numFmtId="0" fontId="161" fillId="34" borderId="78" xfId="0" applyFont="1" applyFill="1" applyBorder="1" applyAlignment="1">
      <alignment horizontal="center" vertical="center" wrapText="1"/>
    </xf>
    <xf numFmtId="0" fontId="0" fillId="34" borderId="69" xfId="0" applyFill="1" applyBorder="1" applyAlignment="1">
      <alignment vertical="center" wrapText="1"/>
    </xf>
    <xf numFmtId="0" fontId="162" fillId="35" borderId="0" xfId="0" applyFont="1" applyFill="1" applyBorder="1" applyAlignment="1">
      <alignment horizontal="center" vertical="center" wrapText="1"/>
    </xf>
    <xf numFmtId="166" fontId="73" fillId="34" borderId="31" xfId="0" applyNumberFormat="1" applyFont="1" applyFill="1" applyBorder="1" applyAlignment="1" applyProtection="1">
      <alignment horizontal="center" vertical="center" wrapText="1"/>
      <protection locked="0"/>
    </xf>
    <xf numFmtId="0" fontId="163" fillId="35" borderId="79" xfId="0" applyFont="1" applyFill="1" applyBorder="1" applyAlignment="1">
      <alignment horizontal="left" vertical="center" wrapText="1"/>
    </xf>
    <xf numFmtId="0" fontId="163" fillId="35" borderId="10" xfId="0" applyFont="1" applyFill="1" applyBorder="1" applyAlignment="1">
      <alignment horizontal="left" vertical="center" wrapText="1"/>
    </xf>
    <xf numFmtId="0" fontId="163" fillId="35" borderId="42" xfId="0" applyFont="1" applyFill="1" applyBorder="1" applyAlignment="1">
      <alignment horizontal="left" vertical="center" wrapText="1"/>
    </xf>
    <xf numFmtId="164" fontId="35" fillId="38" borderId="0" xfId="56" applyNumberFormat="1" applyFont="1" applyFill="1" applyBorder="1" applyAlignment="1">
      <alignment horizontal="left" vertical="center"/>
      <protection/>
    </xf>
    <xf numFmtId="164" fontId="35" fillId="38" borderId="28" xfId="56" applyNumberFormat="1" applyFont="1" applyFill="1" applyBorder="1" applyAlignment="1">
      <alignment horizontal="left" vertical="center"/>
      <protection/>
    </xf>
    <xf numFmtId="0" fontId="164" fillId="34" borderId="0" xfId="56" applyFont="1" applyFill="1" applyBorder="1" applyAlignment="1">
      <alignment horizontal="center" vertical="center" wrapText="1"/>
      <protection/>
    </xf>
    <xf numFmtId="0" fontId="165" fillId="34" borderId="0" xfId="0" applyFont="1" applyFill="1" applyBorder="1" applyAlignment="1">
      <alignment vertical="center" wrapText="1"/>
    </xf>
    <xf numFmtId="0" fontId="29" fillId="34" borderId="50" xfId="56" applyFont="1" applyFill="1" applyBorder="1" applyAlignment="1">
      <alignment horizontal="center" vertical="center"/>
      <protection/>
    </xf>
    <xf numFmtId="0" fontId="30" fillId="34" borderId="50" xfId="0" applyFont="1" applyFill="1" applyBorder="1" applyAlignment="1">
      <alignment horizontal="center" vertical="center"/>
    </xf>
    <xf numFmtId="0" fontId="37" fillId="35" borderId="0" xfId="0" applyFont="1" applyFill="1" applyBorder="1" applyAlignment="1">
      <alignment horizontal="left" vertical="top" wrapText="1"/>
    </xf>
    <xf numFmtId="0" fontId="133" fillId="35" borderId="0" xfId="0" applyFont="1" applyFill="1" applyBorder="1" applyAlignment="1">
      <alignment horizontal="left" vertical="top" wrapText="1"/>
    </xf>
    <xf numFmtId="0" fontId="133" fillId="35" borderId="28" xfId="0" applyFont="1" applyFill="1" applyBorder="1" applyAlignment="1">
      <alignment horizontal="left" vertical="top" wrapText="1"/>
    </xf>
    <xf numFmtId="0" fontId="133" fillId="35" borderId="37" xfId="0" applyFont="1" applyFill="1" applyBorder="1" applyAlignment="1">
      <alignment horizontal="left" vertical="top" wrapText="1"/>
    </xf>
    <xf numFmtId="0" fontId="133" fillId="35" borderId="38" xfId="0" applyFont="1" applyFill="1" applyBorder="1" applyAlignment="1">
      <alignment horizontal="left" vertical="top" wrapText="1"/>
    </xf>
    <xf numFmtId="0" fontId="27" fillId="2" borderId="0" xfId="56" applyFont="1" applyFill="1" applyBorder="1" applyAlignment="1">
      <alignment horizontal="left" vertical="center"/>
      <protection/>
    </xf>
    <xf numFmtId="0" fontId="43" fillId="2" borderId="0" xfId="0" applyFont="1" applyFill="1" applyBorder="1" applyAlignment="1">
      <alignment vertical="center"/>
    </xf>
    <xf numFmtId="164" fontId="35" fillId="35" borderId="0" xfId="56" applyNumberFormat="1" applyFont="1" applyFill="1" applyBorder="1" applyAlignment="1">
      <alignment horizontal="left" vertical="center" wrapText="1"/>
      <protection/>
    </xf>
    <xf numFmtId="0" fontId="133" fillId="35" borderId="0" xfId="0" applyFont="1" applyFill="1" applyBorder="1" applyAlignment="1">
      <alignment horizontal="left" wrapText="1"/>
    </xf>
    <xf numFmtId="0" fontId="133" fillId="35" borderId="28" xfId="0" applyFont="1" applyFill="1" applyBorder="1" applyAlignment="1">
      <alignment horizontal="left" wrapText="1"/>
    </xf>
    <xf numFmtId="164" fontId="35" fillId="38" borderId="0" xfId="56" applyNumberFormat="1" applyFont="1" applyFill="1" applyBorder="1" applyAlignment="1">
      <alignment horizontal="center" vertical="center" wrapText="1"/>
      <protection/>
    </xf>
    <xf numFmtId="0" fontId="133" fillId="35" borderId="0" xfId="0" applyFont="1" applyFill="1" applyBorder="1" applyAlignment="1">
      <alignment horizontal="center" wrapText="1"/>
    </xf>
    <xf numFmtId="0" fontId="15" fillId="2" borderId="0" xfId="56" applyFont="1" applyFill="1" applyBorder="1" applyAlignment="1">
      <alignment horizontal="left" vertical="center"/>
      <protection/>
    </xf>
    <xf numFmtId="0" fontId="16" fillId="2" borderId="0" xfId="0" applyFont="1" applyFill="1" applyBorder="1" applyAlignment="1">
      <alignment vertical="center"/>
    </xf>
    <xf numFmtId="1" fontId="166" fillId="41" borderId="80" xfId="56" applyNumberFormat="1" applyFont="1" applyFill="1" applyBorder="1" applyAlignment="1">
      <alignment horizontal="center" vertical="center"/>
      <protection/>
    </xf>
    <xf numFmtId="1" fontId="166" fillId="41" borderId="81" xfId="56" applyNumberFormat="1" applyFont="1" applyFill="1" applyBorder="1" applyAlignment="1">
      <alignment horizontal="center" vertical="center"/>
      <protection/>
    </xf>
    <xf numFmtId="1" fontId="166" fillId="41" borderId="82" xfId="56"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BLM to BI"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45"/>
          <c:w val="0.6365"/>
          <c:h val="0.98975"/>
        </c:manualLayout>
      </c:layout>
      <c:barChart>
        <c:barDir val="col"/>
        <c:grouping val="clustered"/>
        <c:varyColors val="0"/>
        <c:ser>
          <c:idx val="0"/>
          <c:order val="0"/>
          <c:tx>
            <c:strRef>
              <c:f>'NS Calculator'!$A$11:$B$11</c:f>
              <c:strCache>
                <c:ptCount val="1"/>
                <c:pt idx="0">
                  <c:v>Messages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Calculator'!$C$11:$K$11</c:f>
              <c:numCache>
                <c:ptCount val="8"/>
                <c:pt idx="0">
                  <c:v>0</c:v>
                </c:pt>
                <c:pt idx="4">
                  <c:v>0</c:v>
                </c:pt>
              </c:numCache>
            </c:numRef>
          </c:val>
        </c:ser>
        <c:ser>
          <c:idx val="1"/>
          <c:order val="1"/>
          <c:tx>
            <c:strRef>
              <c:f>'NS Calculator'!$A$12:$B$12</c:f>
              <c:strCache>
                <c:ptCount val="1"/>
                <c:pt idx="0">
                  <c:v>Messages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Calculator'!$C$12:$K$12</c:f>
              <c:numCache>
                <c:ptCount val="8"/>
                <c:pt idx="7">
                  <c:v>0</c:v>
                </c:pt>
              </c:numCache>
            </c:numRef>
          </c:val>
        </c:ser>
        <c:ser>
          <c:idx val="2"/>
          <c:order val="2"/>
          <c:tx>
            <c:strRef>
              <c:f>'NS Calculator'!$A$13:$B$13</c:f>
              <c:strCache>
                <c:ptCount val="1"/>
                <c:pt idx="0">
                  <c:v>      Read the Range, Bearing  and Distance to the observed aid or object here.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Calculator'!$B$13:$K$13</c:f>
              <c:numCache>
                <c:ptCount val="9"/>
                <c:pt idx="0">
                  <c:v>0</c:v>
                </c:pt>
              </c:numCache>
            </c:numRef>
          </c:val>
        </c:ser>
        <c:ser>
          <c:idx val="3"/>
          <c:order val="3"/>
          <c:tx>
            <c:strRef>
              <c:f>'NS Calculator'!$A$14:$B$14</c:f>
              <c:strCache>
                <c:ptCount val="1"/>
                <c:pt idx="0">
                  <c:v>  Range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Calculator'!$C$14:$K$14</c:f>
              <c:numCache>
                <c:ptCount val="8"/>
                <c:pt idx="0">
                  <c:v>0</c:v>
                </c:pt>
                <c:pt idx="1">
                  <c:v>0</c:v>
                </c:pt>
                <c:pt idx="2">
                  <c:v>0</c:v>
                </c:pt>
                <c:pt idx="3">
                  <c:v>0</c:v>
                </c:pt>
                <c:pt idx="4">
                  <c:v>0</c:v>
                </c:pt>
                <c:pt idx="5">
                  <c:v>0</c:v>
                </c:pt>
              </c:numCache>
            </c:numRef>
          </c:val>
        </c:ser>
        <c:ser>
          <c:idx val="4"/>
          <c:order val="4"/>
          <c:tx>
            <c:strRef>
              <c:f>'NS Calculator'!$A$15:$B$15</c:f>
              <c:strCache>
                <c:ptCount val="1"/>
                <c:pt idx="0">
                  <c:v>  Range</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Calculator'!$C$15:$K$15</c:f>
              <c:numCache>
                <c:ptCount val="8"/>
                <c:pt idx="0">
                  <c:v>0</c:v>
                </c:pt>
                <c:pt idx="1">
                  <c:v>0</c:v>
                </c:pt>
                <c:pt idx="2">
                  <c:v>0</c:v>
                </c:pt>
                <c:pt idx="3">
                  <c:v>0</c:v>
                </c:pt>
                <c:pt idx="4">
                  <c:v>1</c:v>
                </c:pt>
                <c:pt idx="5">
                  <c:v>0</c:v>
                </c:pt>
              </c:numCache>
            </c:numRef>
          </c:val>
        </c:ser>
        <c:ser>
          <c:idx val="5"/>
          <c:order val="5"/>
          <c:tx>
            <c:strRef>
              <c:f>'NS Calculator'!$A$16:$B$16</c:f>
              <c:strCache>
                <c:ptCount val="1"/>
                <c:pt idx="0">
                  <c:v>  Range</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'NS Calculator'!$C$10:$K$10</c:f>
              <c:numCache>
                <c:ptCount val="8"/>
              </c:numCache>
            </c:numRef>
          </c:cat>
          <c:val>
            <c:numRef>
              <c:f>'NS Calculator'!$C$16:$K$16</c:f>
              <c:numCache>
                <c:ptCount val="8"/>
              </c:numCache>
            </c:numRef>
          </c:val>
        </c:ser>
        <c:axId val="35318923"/>
        <c:axId val="49434852"/>
      </c:barChart>
      <c:catAx>
        <c:axId val="35318923"/>
        <c:scaling>
          <c:orientation val="minMax"/>
        </c:scaling>
        <c:axPos val="b"/>
        <c:delete val="0"/>
        <c:numFmt formatCode="General" sourceLinked="1"/>
        <c:majorTickMark val="out"/>
        <c:minorTickMark val="none"/>
        <c:tickLblPos val="nextTo"/>
        <c:spPr>
          <a:ln w="3175">
            <a:solidFill>
              <a:srgbClr val="808080"/>
            </a:solidFill>
          </a:ln>
        </c:spPr>
        <c:crossAx val="49434852"/>
        <c:crosses val="autoZero"/>
        <c:auto val="1"/>
        <c:lblOffset val="100"/>
        <c:tickLblSkip val="1"/>
        <c:noMultiLvlLbl val="0"/>
      </c:catAx>
      <c:valAx>
        <c:axId val="494348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18923"/>
        <c:crossesAt val="1"/>
        <c:crossBetween val="between"/>
        <c:dispUnits/>
      </c:valAx>
      <c:spPr>
        <a:solidFill>
          <a:srgbClr val="FFFFFF"/>
        </a:solidFill>
        <a:ln w="3175">
          <a:noFill/>
        </a:ln>
      </c:spPr>
    </c:plotArea>
    <c:legend>
      <c:legendPos val="r"/>
      <c:layout>
        <c:manualLayout>
          <c:xMode val="edge"/>
          <c:yMode val="edge"/>
          <c:x val="0.66425"/>
          <c:y val="0.41125"/>
          <c:w val="0.3235"/>
          <c:h val="0.174"/>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943850" cy="579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1"/>
  <sheetViews>
    <sheetView tabSelected="1" zoomScalePageLayoutView="0" workbookViewId="0" topLeftCell="A1">
      <selection activeCell="E60" sqref="E60"/>
    </sheetView>
  </sheetViews>
  <sheetFormatPr defaultColWidth="9.140625" defaultRowHeight="15"/>
  <cols>
    <col min="1" max="1" width="8.28125" style="0" customWidth="1"/>
    <col min="2" max="2" width="10.00390625" style="0" customWidth="1"/>
    <col min="3" max="3" width="15.140625" style="0" customWidth="1"/>
    <col min="4" max="4" width="10.421875" style="0" customWidth="1"/>
    <col min="5" max="5" width="11.421875" style="0" customWidth="1"/>
    <col min="6" max="6" width="12.7109375" style="0" customWidth="1"/>
    <col min="7" max="7" width="10.00390625" style="0" customWidth="1"/>
    <col min="8" max="9" width="10.7109375" style="0" customWidth="1"/>
    <col min="10" max="10" width="9.7109375" style="0" customWidth="1"/>
    <col min="11" max="11" width="10.7109375" style="0" hidden="1" customWidth="1"/>
    <col min="12" max="12" width="9.140625" style="4" hidden="1" customWidth="1"/>
    <col min="13" max="13" width="6.00390625" style="4" hidden="1" customWidth="1"/>
    <col min="14" max="21" width="8.8515625" style="4" hidden="1" customWidth="1"/>
    <col min="22" max="34" width="9.140625" style="4" customWidth="1"/>
  </cols>
  <sheetData>
    <row r="1" spans="2:25" ht="31.5" customHeight="1" thickBot="1" thickTop="1">
      <c r="B1" s="294" t="s">
        <v>76</v>
      </c>
      <c r="C1" s="295"/>
      <c r="D1" s="295"/>
      <c r="E1" s="295"/>
      <c r="F1" s="295"/>
      <c r="G1" s="295"/>
      <c r="H1" s="295"/>
      <c r="I1" s="295"/>
      <c r="J1" s="295"/>
      <c r="K1" s="296"/>
      <c r="L1" s="284" t="s">
        <v>47</v>
      </c>
      <c r="M1" s="285"/>
      <c r="N1" s="285"/>
      <c r="O1" s="285"/>
      <c r="P1" s="285"/>
      <c r="Q1" s="285"/>
      <c r="R1" s="285"/>
      <c r="S1" s="286"/>
      <c r="V1" s="177"/>
      <c r="W1" s="178"/>
      <c r="X1" s="178"/>
      <c r="Y1" s="178"/>
    </row>
    <row r="2" spans="2:25" ht="15" customHeight="1" thickBot="1" thickTop="1">
      <c r="B2" s="57" t="s">
        <v>88</v>
      </c>
      <c r="C2" s="47" t="s">
        <v>86</v>
      </c>
      <c r="D2" s="50" t="s">
        <v>72</v>
      </c>
      <c r="E2" s="51" t="s">
        <v>51</v>
      </c>
      <c r="F2" s="245" t="s">
        <v>74</v>
      </c>
      <c r="G2" s="246"/>
      <c r="H2" s="50" t="s">
        <v>73</v>
      </c>
      <c r="I2" s="50" t="s">
        <v>85</v>
      </c>
      <c r="J2" s="52" t="s">
        <v>23</v>
      </c>
      <c r="K2" s="58" t="s">
        <v>22</v>
      </c>
      <c r="L2" s="10"/>
      <c r="M2" s="8"/>
      <c r="N2" s="8"/>
      <c r="O2" s="8"/>
      <c r="P2" s="8"/>
      <c r="Q2" s="8"/>
      <c r="R2" s="8"/>
      <c r="S2" s="8"/>
      <c r="T2" s="33"/>
      <c r="V2" s="177"/>
      <c r="W2" s="178"/>
      <c r="X2" s="178"/>
      <c r="Y2" s="178"/>
    </row>
    <row r="3" spans="1:25" ht="29.25" customHeight="1" thickBot="1">
      <c r="A3" s="2"/>
      <c r="B3" s="94">
        <v>0</v>
      </c>
      <c r="C3" s="228">
        <f>IF(B3=0,0,IF(B3=1,25,IF(B3=2,50,IF(B3=3,500,0))))</f>
        <v>0</v>
      </c>
      <c r="D3" s="90">
        <v>0</v>
      </c>
      <c r="E3" s="90">
        <v>0</v>
      </c>
      <c r="F3" s="247"/>
      <c r="G3" s="246"/>
      <c r="H3" s="90">
        <v>0</v>
      </c>
      <c r="I3" s="90">
        <v>0</v>
      </c>
      <c r="J3" s="90">
        <v>0</v>
      </c>
      <c r="K3" s="53">
        <f>IF(J3&lt;0,"",(J3+I3-H3))</f>
        <v>0</v>
      </c>
      <c r="L3" s="10"/>
      <c r="M3" s="8"/>
      <c r="N3" s="8"/>
      <c r="O3" s="12" t="s">
        <v>10</v>
      </c>
      <c r="P3" s="8"/>
      <c r="Q3" s="8"/>
      <c r="R3" s="8"/>
      <c r="S3" s="8"/>
      <c r="T3" s="33"/>
      <c r="V3" s="177"/>
      <c r="W3" s="178"/>
      <c r="X3" s="178"/>
      <c r="Y3" s="178"/>
    </row>
    <row r="4" spans="1:25" ht="4.5" customHeight="1" thickBot="1">
      <c r="A4" s="2"/>
      <c r="B4" s="59"/>
      <c r="C4" s="60"/>
      <c r="D4" s="60"/>
      <c r="E4" s="60"/>
      <c r="F4" s="60"/>
      <c r="G4" s="60"/>
      <c r="H4" s="60"/>
      <c r="I4" s="60"/>
      <c r="J4" s="60"/>
      <c r="K4" s="61"/>
      <c r="L4" s="10"/>
      <c r="M4" s="8"/>
      <c r="N4" s="8"/>
      <c r="O4" s="8"/>
      <c r="P4" s="8"/>
      <c r="Q4" s="8"/>
      <c r="R4" s="8"/>
      <c r="S4" s="8"/>
      <c r="T4" s="33"/>
      <c r="V4" s="177"/>
      <c r="W4" s="178"/>
      <c r="X4" s="178"/>
      <c r="Y4" s="178"/>
    </row>
    <row r="5" spans="1:25" ht="9.75" customHeight="1" thickBot="1">
      <c r="A5" s="2"/>
      <c r="B5" s="62"/>
      <c r="C5" s="44"/>
      <c r="D5" s="225" t="s">
        <v>77</v>
      </c>
      <c r="E5" s="45"/>
      <c r="F5" s="39"/>
      <c r="G5" s="44"/>
      <c r="H5" s="225" t="s">
        <v>78</v>
      </c>
      <c r="I5" s="45"/>
      <c r="J5" s="48" t="s">
        <v>22</v>
      </c>
      <c r="K5" s="290" t="s">
        <v>10</v>
      </c>
      <c r="L5" s="8"/>
      <c r="M5" s="8"/>
      <c r="N5" s="8"/>
      <c r="O5" s="8"/>
      <c r="P5" s="8"/>
      <c r="Q5" s="8"/>
      <c r="R5" s="8"/>
      <c r="S5" s="8"/>
      <c r="T5" s="33"/>
      <c r="V5" s="177"/>
      <c r="W5" s="178"/>
      <c r="X5" s="178"/>
      <c r="Y5" s="178"/>
    </row>
    <row r="6" spans="1:25" ht="12" customHeight="1" thickBot="1" thickTop="1">
      <c r="A6" s="2"/>
      <c r="B6" s="62"/>
      <c r="C6" s="55" t="s">
        <v>69</v>
      </c>
      <c r="D6" s="55" t="s">
        <v>70</v>
      </c>
      <c r="E6" s="55" t="s">
        <v>71</v>
      </c>
      <c r="F6" s="46"/>
      <c r="G6" s="55" t="s">
        <v>69</v>
      </c>
      <c r="H6" s="55" t="s">
        <v>70</v>
      </c>
      <c r="I6" s="55" t="s">
        <v>71</v>
      </c>
      <c r="J6" s="248" t="str">
        <f>IF(J3=0,"N/A",(J3+I3-H3))</f>
        <v>N/A</v>
      </c>
      <c r="K6" s="291"/>
      <c r="L6" s="8"/>
      <c r="M6" s="8"/>
      <c r="N6" s="8" t="s">
        <v>56</v>
      </c>
      <c r="O6" s="11" t="s">
        <v>57</v>
      </c>
      <c r="P6" s="8"/>
      <c r="Q6" s="8"/>
      <c r="R6" s="8"/>
      <c r="S6" s="8"/>
      <c r="T6" s="33"/>
      <c r="V6" s="177"/>
      <c r="W6" s="178"/>
      <c r="X6" s="178"/>
      <c r="Y6" s="178"/>
    </row>
    <row r="7" spans="1:25" ht="20.25" thickBot="1" thickTop="1">
      <c r="A7" s="2"/>
      <c r="B7" s="63" t="s">
        <v>48</v>
      </c>
      <c r="C7" s="216">
        <v>0</v>
      </c>
      <c r="D7" s="217">
        <v>0</v>
      </c>
      <c r="E7" s="218">
        <v>0</v>
      </c>
      <c r="F7" s="54" t="s">
        <v>50</v>
      </c>
      <c r="G7" s="217">
        <v>0</v>
      </c>
      <c r="H7" s="217">
        <v>0</v>
      </c>
      <c r="I7" s="220">
        <v>0</v>
      </c>
      <c r="J7" s="249"/>
      <c r="K7" s="64">
        <v>0</v>
      </c>
      <c r="L7" s="8"/>
      <c r="M7" s="23" t="s">
        <v>63</v>
      </c>
      <c r="N7" s="31">
        <f>N8-N10</f>
        <v>0</v>
      </c>
      <c r="O7" s="13">
        <f>SQRT(N7)</f>
        <v>0</v>
      </c>
      <c r="P7" s="8" t="s">
        <v>59</v>
      </c>
      <c r="Q7" s="8"/>
      <c r="R7" s="8"/>
      <c r="S7" s="8"/>
      <c r="T7" s="33"/>
      <c r="V7" s="177"/>
      <c r="W7" s="178"/>
      <c r="X7" s="178"/>
      <c r="Y7" s="178"/>
    </row>
    <row r="8" spans="1:25" ht="17.25" thickBot="1" thickTop="1">
      <c r="A8" s="2"/>
      <c r="B8" s="65" t="s">
        <v>49</v>
      </c>
      <c r="C8" s="219">
        <v>0</v>
      </c>
      <c r="D8" s="217">
        <v>0</v>
      </c>
      <c r="E8" s="218">
        <v>0</v>
      </c>
      <c r="F8" s="54" t="s">
        <v>49</v>
      </c>
      <c r="G8" s="221">
        <v>0</v>
      </c>
      <c r="H8" s="217">
        <v>0</v>
      </c>
      <c r="I8" s="218">
        <v>0</v>
      </c>
      <c r="J8" s="224" t="s">
        <v>68</v>
      </c>
      <c r="K8" s="66" t="s">
        <v>10</v>
      </c>
      <c r="L8" s="14"/>
      <c r="M8" s="24" t="s">
        <v>64</v>
      </c>
      <c r="N8" s="32">
        <f>N14*N14</f>
        <v>0</v>
      </c>
      <c r="O8" s="13">
        <f>IF(I15=0,SQRT(N8),I15)</f>
        <v>0</v>
      </c>
      <c r="P8" s="8" t="s">
        <v>58</v>
      </c>
      <c r="Q8" s="8"/>
      <c r="R8" s="8"/>
      <c r="S8" s="8"/>
      <c r="T8" s="33"/>
      <c r="V8" s="177"/>
      <c r="W8" s="178"/>
      <c r="X8" s="178"/>
      <c r="Y8" s="178"/>
    </row>
    <row r="9" spans="1:25" ht="4.5" customHeight="1" thickBot="1" thickTop="1">
      <c r="A9" s="2"/>
      <c r="B9" s="67"/>
      <c r="C9" s="40"/>
      <c r="D9" s="41"/>
      <c r="E9" s="41">
        <v>35.22</v>
      </c>
      <c r="F9" s="42"/>
      <c r="G9" s="43"/>
      <c r="H9" s="43"/>
      <c r="I9" s="43">
        <v>30.42</v>
      </c>
      <c r="J9" s="43"/>
      <c r="K9" s="68"/>
      <c r="L9" s="8"/>
      <c r="M9" s="24"/>
      <c r="N9" s="15"/>
      <c r="O9" s="13"/>
      <c r="P9" s="8"/>
      <c r="Q9" s="8"/>
      <c r="R9" s="8"/>
      <c r="S9" s="8"/>
      <c r="T9" s="33"/>
      <c r="V9" s="177"/>
      <c r="W9" s="178"/>
      <c r="X9" s="178"/>
      <c r="Y9" s="178"/>
    </row>
    <row r="10" spans="1:25" ht="21.75" customHeight="1" thickBot="1" thickTop="1">
      <c r="A10" s="2"/>
      <c r="B10" s="226" t="s">
        <v>84</v>
      </c>
      <c r="C10" s="256">
        <f>IF(B3=0,"",IF(C3&gt;F14,"PATON POSITION IS ON STA",""))</f>
      </c>
      <c r="D10" s="257"/>
      <c r="E10" s="257"/>
      <c r="F10" s="258"/>
      <c r="G10" s="259">
        <f>IF(D3&gt;20,"Caution! EPE is more than 20","")</f>
      </c>
      <c r="H10" s="260"/>
      <c r="I10" s="260"/>
      <c r="J10" s="261"/>
      <c r="K10" s="223">
        <v>0</v>
      </c>
      <c r="L10" s="8"/>
      <c r="M10" s="34" t="s">
        <v>65</v>
      </c>
      <c r="N10" s="16">
        <f>(N13)*(N13)</f>
        <v>0</v>
      </c>
      <c r="O10" s="13">
        <f>SQRT(N10)</f>
        <v>0</v>
      </c>
      <c r="P10" s="8" t="s">
        <v>52</v>
      </c>
      <c r="Q10" s="8"/>
      <c r="R10" s="8"/>
      <c r="S10" s="8"/>
      <c r="T10" s="33"/>
      <c r="V10" s="177"/>
      <c r="W10" s="178"/>
      <c r="X10" s="178"/>
      <c r="Y10" s="178"/>
    </row>
    <row r="11" spans="1:25" ht="20.25" customHeight="1" thickBot="1" thickTop="1">
      <c r="A11" s="2"/>
      <c r="B11" s="227" t="s">
        <v>87</v>
      </c>
      <c r="C11" s="250">
        <f>IF(C3=0,"",IF(F14&gt;C3,"THIS PATON IS OFF STATION",""))</f>
      </c>
      <c r="D11" s="251"/>
      <c r="E11" s="251"/>
      <c r="F11" s="252"/>
      <c r="G11" s="279" t="str">
        <f>IF(B3=0,"AID TYPE IS NOT DEFINED",IF(B3=1,"LATERAL FIXED DAYBEACON",IF(B3=2,"FLOATING LATERAL  BUOY",IF(B3=3,"REGULATORY AID",""))))</f>
        <v>AID TYPE IS NOT DEFINED</v>
      </c>
      <c r="H11" s="280"/>
      <c r="I11" s="280"/>
      <c r="J11" s="281"/>
      <c r="K11" s="69">
        <v>1.3</v>
      </c>
      <c r="L11" s="8"/>
      <c r="M11" s="9"/>
      <c r="N11" s="9"/>
      <c r="O11" s="17"/>
      <c r="P11" s="8"/>
      <c r="Q11" s="8"/>
      <c r="R11" s="8"/>
      <c r="S11" s="8"/>
      <c r="T11" s="33"/>
      <c r="V11" s="177"/>
      <c r="W11" s="178"/>
      <c r="X11" s="178"/>
      <c r="Y11" s="178"/>
    </row>
    <row r="12" spans="1:25" ht="3" customHeight="1" thickBot="1" thickTop="1">
      <c r="A12" s="2"/>
      <c r="B12" s="62"/>
      <c r="C12" s="49"/>
      <c r="D12" s="49"/>
      <c r="E12" s="49"/>
      <c r="F12" s="49"/>
      <c r="G12" s="49"/>
      <c r="H12" s="49"/>
      <c r="I12" s="49"/>
      <c r="J12" s="292" t="s">
        <v>10</v>
      </c>
      <c r="K12" s="293">
        <v>1.2</v>
      </c>
      <c r="L12" s="8"/>
      <c r="M12" s="8"/>
      <c r="N12" s="8"/>
      <c r="O12" s="8"/>
      <c r="P12" s="8"/>
      <c r="Q12" s="8"/>
      <c r="R12" s="8">
        <v>77</v>
      </c>
      <c r="S12" s="8">
        <v>9.18</v>
      </c>
      <c r="T12" s="33"/>
      <c r="V12" s="177"/>
      <c r="W12" s="178"/>
      <c r="X12" s="178"/>
      <c r="Y12" s="178"/>
    </row>
    <row r="13" spans="1:25" ht="17.25" customHeight="1" thickBot="1" thickTop="1">
      <c r="A13" s="2"/>
      <c r="B13" s="269" t="s">
        <v>75</v>
      </c>
      <c r="C13" s="270"/>
      <c r="D13" s="270"/>
      <c r="E13" s="270"/>
      <c r="F13" s="270"/>
      <c r="G13" s="270"/>
      <c r="H13" s="244"/>
      <c r="I13" s="49"/>
      <c r="J13" s="292"/>
      <c r="K13" s="293"/>
      <c r="L13" s="8"/>
      <c r="M13" s="26" t="s">
        <v>54</v>
      </c>
      <c r="N13" s="25">
        <f>((K3+H3))</f>
        <v>0</v>
      </c>
      <c r="O13" s="274" t="s">
        <v>66</v>
      </c>
      <c r="P13" s="275"/>
      <c r="Q13" s="276"/>
      <c r="R13" s="8"/>
      <c r="S13" s="8"/>
      <c r="T13" s="33"/>
      <c r="V13" s="177"/>
      <c r="W13" s="178" t="s">
        <v>91</v>
      </c>
      <c r="X13" s="178"/>
      <c r="Y13" s="178"/>
    </row>
    <row r="14" spans="1:25" ht="30" customHeight="1" thickBot="1" thickTop="1">
      <c r="A14" s="2" t="s">
        <v>10</v>
      </c>
      <c r="B14" s="230" t="s">
        <v>7</v>
      </c>
      <c r="C14" s="84">
        <f>SQRT(D47*D47+D46*D46)</f>
        <v>0</v>
      </c>
      <c r="D14" s="212" t="s">
        <v>6</v>
      </c>
      <c r="E14" s="229" t="s">
        <v>89</v>
      </c>
      <c r="F14" s="85">
        <f>IF(C7&lt;=1,0,C15-((D3+E3)))</f>
        <v>0</v>
      </c>
      <c r="G14" s="212" t="s">
        <v>43</v>
      </c>
      <c r="H14" s="262" t="s">
        <v>92</v>
      </c>
      <c r="I14" s="263"/>
      <c r="J14" s="264"/>
      <c r="K14" s="82">
        <f>(K3+K7)*K12</f>
        <v>0</v>
      </c>
      <c r="L14" s="8"/>
      <c r="M14" s="27" t="s">
        <v>53</v>
      </c>
      <c r="N14" s="28">
        <f>((K3+K7)*K11)</f>
        <v>0</v>
      </c>
      <c r="O14" s="253" t="s">
        <v>67</v>
      </c>
      <c r="P14" s="254"/>
      <c r="Q14" s="255"/>
      <c r="R14" s="8"/>
      <c r="S14" s="8">
        <v>32</v>
      </c>
      <c r="T14" s="33">
        <v>4.92</v>
      </c>
      <c r="V14" s="177"/>
      <c r="W14" s="178"/>
      <c r="X14" s="178"/>
      <c r="Y14" s="178"/>
    </row>
    <row r="15" spans="1:25" ht="30" customHeight="1" thickBot="1" thickTop="1">
      <c r="A15" s="2"/>
      <c r="B15" s="87" t="s">
        <v>7</v>
      </c>
      <c r="C15" s="85">
        <f>C14*6076.12</f>
        <v>0</v>
      </c>
      <c r="D15" s="212" t="s">
        <v>43</v>
      </c>
      <c r="E15" s="86" t="s">
        <v>30</v>
      </c>
      <c r="F15" s="88" t="str">
        <f>IF(C7=0,"000",C54)</f>
        <v>000</v>
      </c>
      <c r="G15" s="215" t="b">
        <v>1</v>
      </c>
      <c r="H15" s="271" t="s">
        <v>93</v>
      </c>
      <c r="I15" s="272"/>
      <c r="J15" s="273"/>
      <c r="K15" s="70">
        <v>0</v>
      </c>
      <c r="L15" s="8"/>
      <c r="M15" s="29" t="s">
        <v>55</v>
      </c>
      <c r="N15" s="30"/>
      <c r="O15" s="287"/>
      <c r="P15" s="288"/>
      <c r="Q15" s="289"/>
      <c r="R15" s="8"/>
      <c r="S15" s="8"/>
      <c r="T15" s="33"/>
      <c r="V15" s="177"/>
      <c r="W15" s="178"/>
      <c r="X15" s="178"/>
      <c r="Y15" s="178"/>
    </row>
    <row r="16" spans="1:25" ht="5.25" customHeight="1" thickTop="1">
      <c r="A16" s="2"/>
      <c r="B16" s="62"/>
      <c r="C16" s="49"/>
      <c r="D16" s="49"/>
      <c r="E16" s="49"/>
      <c r="F16" s="49"/>
      <c r="G16" s="49"/>
      <c r="H16" s="273"/>
      <c r="I16" s="273"/>
      <c r="J16" s="273"/>
      <c r="K16" s="71"/>
      <c r="L16" s="8"/>
      <c r="M16" s="8"/>
      <c r="N16" s="8"/>
      <c r="O16" s="8"/>
      <c r="P16" s="8"/>
      <c r="Q16" s="8"/>
      <c r="R16" s="8"/>
      <c r="S16" s="8"/>
      <c r="T16" s="33"/>
      <c r="V16" s="177"/>
      <c r="W16" s="178"/>
      <c r="X16" s="178"/>
      <c r="Y16" s="178"/>
    </row>
    <row r="17" spans="1:25" ht="6" customHeight="1" thickBot="1">
      <c r="A17" s="2"/>
      <c r="B17" s="72"/>
      <c r="C17" s="1"/>
      <c r="D17" s="1"/>
      <c r="E17" s="1"/>
      <c r="F17" s="1"/>
      <c r="G17" s="1"/>
      <c r="H17" s="1"/>
      <c r="I17" s="1"/>
      <c r="J17" s="1"/>
      <c r="K17" s="73"/>
      <c r="L17" s="8"/>
      <c r="M17" s="8"/>
      <c r="N17" s="8"/>
      <c r="O17" s="8"/>
      <c r="P17" s="8"/>
      <c r="Q17" s="8"/>
      <c r="R17" s="8"/>
      <c r="S17" s="8"/>
      <c r="T17" s="33"/>
      <c r="V17" s="177"/>
      <c r="W17" s="178"/>
      <c r="X17" s="178"/>
      <c r="Y17" s="178"/>
    </row>
    <row r="18" spans="1:25" ht="21.75" thickTop="1">
      <c r="A18" s="2"/>
      <c r="B18" s="165" t="s">
        <v>10</v>
      </c>
      <c r="C18" s="158" t="s">
        <v>28</v>
      </c>
      <c r="D18" s="96"/>
      <c r="E18" s="97"/>
      <c r="F18" s="98"/>
      <c r="G18" s="99"/>
      <c r="H18" s="100"/>
      <c r="I18" s="101"/>
      <c r="J18" s="102"/>
      <c r="K18" s="74"/>
      <c r="L18" s="8"/>
      <c r="M18" s="8"/>
      <c r="N18" s="8"/>
      <c r="O18" s="8"/>
      <c r="P18" s="8"/>
      <c r="Q18" s="8"/>
      <c r="R18" s="8"/>
      <c r="S18" s="8"/>
      <c r="T18" s="33"/>
      <c r="V18" s="177" t="s">
        <v>90</v>
      </c>
      <c r="W18" s="178"/>
      <c r="X18" s="178"/>
      <c r="Y18" s="178"/>
    </row>
    <row r="19" spans="1:25" ht="16.5" thickBot="1">
      <c r="A19" s="2"/>
      <c r="B19" s="103"/>
      <c r="C19" s="159"/>
      <c r="D19" s="104"/>
      <c r="E19" s="105" t="s">
        <v>31</v>
      </c>
      <c r="F19" s="106"/>
      <c r="G19" s="107" t="s">
        <v>24</v>
      </c>
      <c r="H19" s="108"/>
      <c r="I19" s="109"/>
      <c r="J19" s="110"/>
      <c r="K19" s="74"/>
      <c r="L19" s="8"/>
      <c r="M19" s="8"/>
      <c r="N19" s="8"/>
      <c r="O19" s="8"/>
      <c r="P19" s="8"/>
      <c r="Q19" s="8"/>
      <c r="R19" s="8"/>
      <c r="S19" s="8"/>
      <c r="T19" s="33"/>
      <c r="V19" s="177"/>
      <c r="W19" s="178"/>
      <c r="X19" s="178"/>
      <c r="Y19" s="178"/>
    </row>
    <row r="20" spans="1:25" ht="17.25" thickBot="1" thickTop="1">
      <c r="A20" s="2"/>
      <c r="B20" s="62"/>
      <c r="C20" s="159"/>
      <c r="D20" s="104"/>
      <c r="E20" s="231">
        <v>0</v>
      </c>
      <c r="F20" s="212" t="s">
        <v>6</v>
      </c>
      <c r="G20" s="89">
        <f>IF(E20=0,0,E20*6076.12)</f>
        <v>0</v>
      </c>
      <c r="H20" s="212" t="s">
        <v>43</v>
      </c>
      <c r="I20" s="109"/>
      <c r="J20" s="110"/>
      <c r="K20" s="74"/>
      <c r="L20" s="8"/>
      <c r="M20" s="8"/>
      <c r="N20" s="8"/>
      <c r="O20" s="8"/>
      <c r="P20" s="8"/>
      <c r="Q20" s="8"/>
      <c r="R20" s="8"/>
      <c r="S20" s="8"/>
      <c r="T20" s="33"/>
      <c r="V20" s="177"/>
      <c r="W20" s="178"/>
      <c r="X20" s="178"/>
      <c r="Y20" s="178"/>
    </row>
    <row r="21" spans="1:25" ht="15.75" thickBot="1">
      <c r="A21" s="2"/>
      <c r="B21" s="166"/>
      <c r="C21" s="297" t="s">
        <v>41</v>
      </c>
      <c r="D21" s="297"/>
      <c r="E21" s="297"/>
      <c r="F21" s="297"/>
      <c r="G21" s="297"/>
      <c r="H21" s="297"/>
      <c r="I21" s="297"/>
      <c r="J21" s="298"/>
      <c r="K21" s="74"/>
      <c r="L21" s="8"/>
      <c r="M21" s="8"/>
      <c r="N21" s="8"/>
      <c r="O21" s="8"/>
      <c r="P21" s="8"/>
      <c r="Q21" s="8"/>
      <c r="R21" s="8"/>
      <c r="S21" s="8"/>
      <c r="T21" s="33"/>
      <c r="V21" s="177"/>
      <c r="W21" s="178"/>
      <c r="X21" s="178"/>
      <c r="Y21" s="178"/>
    </row>
    <row r="22" spans="1:25" ht="21.75" thickTop="1">
      <c r="A22" s="2"/>
      <c r="B22" s="167"/>
      <c r="C22" s="160" t="s">
        <v>25</v>
      </c>
      <c r="D22" s="112"/>
      <c r="E22" s="113"/>
      <c r="F22" s="114"/>
      <c r="G22" s="115"/>
      <c r="H22" s="116"/>
      <c r="I22" s="117"/>
      <c r="J22" s="118"/>
      <c r="K22" s="74"/>
      <c r="L22" s="8"/>
      <c r="M22" s="8"/>
      <c r="N22" s="8"/>
      <c r="O22" s="8"/>
      <c r="P22" s="8"/>
      <c r="Q22" s="8"/>
      <c r="R22" s="8"/>
      <c r="S22" s="8"/>
      <c r="T22" s="33"/>
      <c r="V22" s="177"/>
      <c r="W22" s="178"/>
      <c r="X22" s="178"/>
      <c r="Y22" s="178"/>
    </row>
    <row r="23" spans="1:25" ht="16.5" thickBot="1">
      <c r="A23" s="2"/>
      <c r="B23" s="62"/>
      <c r="C23" s="159"/>
      <c r="D23" s="119"/>
      <c r="E23" s="105" t="s">
        <v>61</v>
      </c>
      <c r="F23" s="106"/>
      <c r="G23" s="107" t="s">
        <v>24</v>
      </c>
      <c r="H23" s="120"/>
      <c r="I23" s="109"/>
      <c r="J23" s="110"/>
      <c r="K23" s="74"/>
      <c r="L23" s="8"/>
      <c r="M23" s="8"/>
      <c r="N23" s="8"/>
      <c r="O23" s="8"/>
      <c r="P23" s="8"/>
      <c r="Q23" s="8"/>
      <c r="R23" s="8"/>
      <c r="S23" s="8"/>
      <c r="T23" s="33"/>
      <c r="V23" s="177"/>
      <c r="W23" s="178"/>
      <c r="X23" s="178"/>
      <c r="Y23" s="178"/>
    </row>
    <row r="24" spans="1:25" ht="17.25" thickBot="1" thickTop="1">
      <c r="A24" s="2"/>
      <c r="B24" s="62"/>
      <c r="C24" s="159"/>
      <c r="D24" s="104"/>
      <c r="E24" s="90">
        <v>0</v>
      </c>
      <c r="F24" s="212" t="s">
        <v>42</v>
      </c>
      <c r="G24" s="91">
        <f>IF(E24=0,0,E24*3.28)</f>
        <v>0</v>
      </c>
      <c r="H24" s="212" t="s">
        <v>43</v>
      </c>
      <c r="I24" s="109"/>
      <c r="J24" s="110"/>
      <c r="K24" s="74"/>
      <c r="L24" s="8"/>
      <c r="M24" s="8"/>
      <c r="N24" s="8"/>
      <c r="O24" s="8"/>
      <c r="P24" s="8"/>
      <c r="Q24" s="8"/>
      <c r="R24" s="8"/>
      <c r="S24" s="8"/>
      <c r="T24" s="33"/>
      <c r="V24" s="177"/>
      <c r="W24" s="178"/>
      <c r="X24" s="178"/>
      <c r="Y24" s="178"/>
    </row>
    <row r="25" spans="1:25" ht="15" customHeight="1" thickBot="1">
      <c r="A25" s="2"/>
      <c r="B25" s="166"/>
      <c r="C25" s="297" t="s">
        <v>26</v>
      </c>
      <c r="D25" s="297"/>
      <c r="E25" s="297"/>
      <c r="F25" s="297"/>
      <c r="G25" s="297"/>
      <c r="H25" s="297"/>
      <c r="I25" s="297"/>
      <c r="J25" s="298"/>
      <c r="K25" s="74"/>
      <c r="L25" s="8"/>
      <c r="M25" s="8"/>
      <c r="N25" s="8"/>
      <c r="O25" s="8"/>
      <c r="P25" s="8"/>
      <c r="Q25" s="8"/>
      <c r="R25" s="8"/>
      <c r="S25" s="8"/>
      <c r="T25" s="33"/>
      <c r="V25" s="177"/>
      <c r="W25" s="178"/>
      <c r="X25" s="178"/>
      <c r="Y25" s="178"/>
    </row>
    <row r="26" spans="1:25" ht="21.75" thickTop="1">
      <c r="A26" s="2"/>
      <c r="B26" s="167"/>
      <c r="C26" s="160" t="s">
        <v>60</v>
      </c>
      <c r="D26" s="121"/>
      <c r="E26" s="122"/>
      <c r="F26" s="123"/>
      <c r="G26" s="124"/>
      <c r="H26" s="125"/>
      <c r="I26" s="126"/>
      <c r="J26" s="127"/>
      <c r="K26" s="74"/>
      <c r="L26" s="8"/>
      <c r="M26" s="8"/>
      <c r="N26" s="8"/>
      <c r="O26" s="8"/>
      <c r="P26" s="8"/>
      <c r="Q26" s="8"/>
      <c r="R26" s="8"/>
      <c r="S26" s="8"/>
      <c r="T26" s="33"/>
      <c r="V26" s="177"/>
      <c r="W26" s="178"/>
      <c r="X26" s="178"/>
      <c r="Y26" s="178"/>
    </row>
    <row r="27" spans="1:25" ht="15.75" thickBot="1">
      <c r="A27" s="2"/>
      <c r="B27" s="62"/>
      <c r="C27" s="161"/>
      <c r="D27" s="128"/>
      <c r="E27" s="105" t="s">
        <v>79</v>
      </c>
      <c r="F27" s="129"/>
      <c r="G27" s="107" t="s">
        <v>61</v>
      </c>
      <c r="H27" s="130"/>
      <c r="I27" s="131"/>
      <c r="J27" s="132"/>
      <c r="K27" s="74"/>
      <c r="L27" s="8"/>
      <c r="M27" s="8"/>
      <c r="N27" s="8"/>
      <c r="O27" s="8"/>
      <c r="P27" s="8"/>
      <c r="Q27" s="8"/>
      <c r="R27" s="8"/>
      <c r="S27" s="8"/>
      <c r="T27" s="33"/>
      <c r="V27" s="177"/>
      <c r="W27" s="178"/>
      <c r="X27" s="178"/>
      <c r="Y27" s="178"/>
    </row>
    <row r="28" spans="1:25" ht="17.25" thickBot="1" thickTop="1">
      <c r="A28" s="2"/>
      <c r="B28" s="62"/>
      <c r="C28" s="161"/>
      <c r="D28" s="133"/>
      <c r="E28" s="90">
        <v>0</v>
      </c>
      <c r="F28" s="212" t="s">
        <v>43</v>
      </c>
      <c r="G28" s="91">
        <f>IF(E28=0,0,E28/3.28)</f>
        <v>0</v>
      </c>
      <c r="H28" s="212" t="s">
        <v>42</v>
      </c>
      <c r="I28" s="131"/>
      <c r="J28" s="132"/>
      <c r="K28" s="74"/>
      <c r="L28" s="8"/>
      <c r="M28" s="8"/>
      <c r="N28" s="8"/>
      <c r="O28" s="8"/>
      <c r="P28" s="8"/>
      <c r="Q28" s="8"/>
      <c r="R28" s="8"/>
      <c r="S28" s="8"/>
      <c r="T28" s="33"/>
      <c r="V28" s="177"/>
      <c r="W28" s="178"/>
      <c r="X28" s="178"/>
      <c r="Y28" s="178"/>
    </row>
    <row r="29" spans="1:25" ht="15" customHeight="1" thickBot="1">
      <c r="A29" s="2"/>
      <c r="B29" s="166"/>
      <c r="C29" s="297" t="s">
        <v>62</v>
      </c>
      <c r="D29" s="297"/>
      <c r="E29" s="297"/>
      <c r="F29" s="297"/>
      <c r="G29" s="297"/>
      <c r="H29" s="297"/>
      <c r="I29" s="297"/>
      <c r="J29" s="298"/>
      <c r="K29" s="74"/>
      <c r="L29" s="8"/>
      <c r="M29" s="8"/>
      <c r="N29" s="8"/>
      <c r="O29" s="8"/>
      <c r="P29" s="8"/>
      <c r="Q29" s="8"/>
      <c r="R29" s="8"/>
      <c r="S29" s="8"/>
      <c r="T29" s="33"/>
      <c r="V29" s="177"/>
      <c r="W29" s="178"/>
      <c r="X29" s="178"/>
      <c r="Y29" s="178"/>
    </row>
    <row r="30" spans="1:25" ht="15" customHeight="1" thickTop="1">
      <c r="A30" s="2"/>
      <c r="B30" s="167"/>
      <c r="C30" s="160" t="s">
        <v>29</v>
      </c>
      <c r="D30" s="134"/>
      <c r="E30" s="135"/>
      <c r="F30" s="123"/>
      <c r="G30" s="136"/>
      <c r="H30" s="137"/>
      <c r="I30" s="126"/>
      <c r="J30" s="138"/>
      <c r="K30" s="75"/>
      <c r="L30" s="8"/>
      <c r="M30" s="8"/>
      <c r="N30" s="8"/>
      <c r="O30" s="8"/>
      <c r="P30" s="8"/>
      <c r="Q30" s="8"/>
      <c r="R30" s="8"/>
      <c r="S30" s="8"/>
      <c r="T30" s="33"/>
      <c r="V30" s="177"/>
      <c r="W30" s="178"/>
      <c r="X30" s="178"/>
      <c r="Y30" s="178"/>
    </row>
    <row r="31" spans="1:25" ht="15" customHeight="1" thickBot="1">
      <c r="A31" s="2"/>
      <c r="B31" s="62"/>
      <c r="C31" s="313" t="s">
        <v>80</v>
      </c>
      <c r="D31" s="314"/>
      <c r="E31" s="314"/>
      <c r="F31" s="314"/>
      <c r="G31" s="139" t="s">
        <v>83</v>
      </c>
      <c r="H31" s="140"/>
      <c r="I31" s="131"/>
      <c r="J31" s="141"/>
      <c r="K31" s="75"/>
      <c r="L31" s="8"/>
      <c r="M31" s="8"/>
      <c r="N31" s="8"/>
      <c r="O31" s="8"/>
      <c r="P31" s="8"/>
      <c r="Q31" s="8"/>
      <c r="R31" s="8"/>
      <c r="S31" s="8"/>
      <c r="T31" s="33"/>
      <c r="V31" s="177"/>
      <c r="W31" s="178"/>
      <c r="X31" s="178"/>
      <c r="Y31" s="178"/>
    </row>
    <row r="32" spans="1:25" ht="15" customHeight="1" thickBot="1">
      <c r="A32" s="2"/>
      <c r="B32" s="62"/>
      <c r="C32" s="144"/>
      <c r="D32" s="92">
        <v>0</v>
      </c>
      <c r="E32" s="212" t="s">
        <v>43</v>
      </c>
      <c r="F32" s="142"/>
      <c r="G32" s="176">
        <f>IF(D32=0,0,(D32*12)/D35)</f>
        <v>0</v>
      </c>
      <c r="H32" s="140"/>
      <c r="I32" s="131"/>
      <c r="J32" s="141"/>
      <c r="K32" s="75"/>
      <c r="L32" s="8"/>
      <c r="M32" s="8"/>
      <c r="N32" s="8"/>
      <c r="O32" s="8"/>
      <c r="P32" s="8"/>
      <c r="Q32" s="8"/>
      <c r="R32" s="8"/>
      <c r="S32" s="8"/>
      <c r="T32" s="33"/>
      <c r="V32" s="177"/>
      <c r="W32" s="178"/>
      <c r="X32" s="178"/>
      <c r="Y32" s="178"/>
    </row>
    <row r="33" spans="1:25" ht="15" customHeight="1">
      <c r="A33" s="2"/>
      <c r="B33" s="62"/>
      <c r="C33" s="144"/>
      <c r="D33" s="143" t="s">
        <v>27</v>
      </c>
      <c r="E33" s="213"/>
      <c r="F33" s="173" t="s">
        <v>9</v>
      </c>
      <c r="G33" s="174"/>
      <c r="H33" s="140"/>
      <c r="I33" s="131"/>
      <c r="J33" s="141"/>
      <c r="K33" s="75"/>
      <c r="L33" s="8"/>
      <c r="M33" s="8"/>
      <c r="N33" s="8"/>
      <c r="O33" s="8"/>
      <c r="P33" s="8"/>
      <c r="Q33" s="8"/>
      <c r="R33" s="8"/>
      <c r="S33" s="8"/>
      <c r="T33" s="33"/>
      <c r="V33" s="177"/>
      <c r="W33" s="178"/>
      <c r="X33" s="178"/>
      <c r="Y33" s="178"/>
    </row>
    <row r="34" spans="1:25" ht="3" customHeight="1" thickBot="1">
      <c r="A34" s="2"/>
      <c r="B34" s="62"/>
      <c r="C34" s="162" t="s">
        <v>10</v>
      </c>
      <c r="D34" s="145" t="str">
        <f>IF(B34=0," ",IF(D32&lt;0.03,"NOT CHARTABLE","CHARTABLE"))</f>
        <v> </v>
      </c>
      <c r="E34" s="214"/>
      <c r="F34" s="175" t="s">
        <v>10</v>
      </c>
      <c r="G34" s="146"/>
      <c r="H34" s="140"/>
      <c r="I34" s="131"/>
      <c r="J34" s="141"/>
      <c r="K34" s="75"/>
      <c r="L34" s="8"/>
      <c r="M34" s="8"/>
      <c r="N34" s="8"/>
      <c r="O34" s="8"/>
      <c r="P34" s="8"/>
      <c r="Q34" s="8"/>
      <c r="R34" s="8"/>
      <c r="S34" s="8"/>
      <c r="T34" s="33"/>
      <c r="V34" s="177"/>
      <c r="W34" s="178"/>
      <c r="X34" s="178"/>
      <c r="Y34" s="178"/>
    </row>
    <row r="35" spans="1:25" ht="15" customHeight="1" thickBot="1">
      <c r="A35" s="2"/>
      <c r="B35" s="62"/>
      <c r="C35" s="162" t="s">
        <v>11</v>
      </c>
      <c r="D35" s="93">
        <v>0</v>
      </c>
      <c r="E35" s="212" t="s">
        <v>45</v>
      </c>
      <c r="F35" s="317" t="str">
        <f>IF(D35=0," ",IF(G32&lt;0.03,"THE OBJECT IS NOT CHARTABLE","THE OBJECT IS CHARTABLE"))</f>
        <v> </v>
      </c>
      <c r="G35" s="318"/>
      <c r="H35" s="318"/>
      <c r="I35" s="319"/>
      <c r="J35" s="141"/>
      <c r="K35" s="75"/>
      <c r="L35" s="8"/>
      <c r="M35" s="8"/>
      <c r="N35" s="8"/>
      <c r="O35" s="8"/>
      <c r="P35" s="8"/>
      <c r="Q35" s="8"/>
      <c r="R35" s="8"/>
      <c r="S35" s="8"/>
      <c r="T35" s="33"/>
      <c r="V35" s="177"/>
      <c r="W35" s="178"/>
      <c r="X35" s="178"/>
      <c r="Y35" s="178"/>
    </row>
    <row r="36" spans="1:25" ht="4.5" customHeight="1">
      <c r="A36" s="2"/>
      <c r="B36" s="62"/>
      <c r="C36" s="163" t="s">
        <v>10</v>
      </c>
      <c r="D36" s="147"/>
      <c r="E36" s="148"/>
      <c r="F36" s="149"/>
      <c r="G36" s="150"/>
      <c r="H36" s="151"/>
      <c r="I36" s="152"/>
      <c r="J36" s="141"/>
      <c r="K36" s="75"/>
      <c r="L36" s="8"/>
      <c r="M36" s="8"/>
      <c r="N36" s="8"/>
      <c r="O36" s="8"/>
      <c r="P36" s="8"/>
      <c r="Q36" s="8"/>
      <c r="R36" s="8"/>
      <c r="S36" s="8"/>
      <c r="T36" s="33"/>
      <c r="V36" s="177"/>
      <c r="W36" s="178"/>
      <c r="X36" s="178"/>
      <c r="Y36" s="178"/>
    </row>
    <row r="37" spans="1:25" ht="15" customHeight="1">
      <c r="A37" s="2"/>
      <c r="B37" s="62"/>
      <c r="C37" s="265" t="s">
        <v>81</v>
      </c>
      <c r="D37" s="265"/>
      <c r="E37" s="265"/>
      <c r="F37" s="265"/>
      <c r="G37" s="265"/>
      <c r="H37" s="265"/>
      <c r="I37" s="265"/>
      <c r="J37" s="266"/>
      <c r="K37" s="75"/>
      <c r="L37" s="8"/>
      <c r="M37" s="8"/>
      <c r="N37" s="8"/>
      <c r="O37" s="8"/>
      <c r="P37" s="8"/>
      <c r="Q37" s="8"/>
      <c r="R37" s="8"/>
      <c r="S37" s="8"/>
      <c r="T37" s="33"/>
      <c r="V37" s="177"/>
      <c r="W37" s="178"/>
      <c r="X37" s="178"/>
      <c r="Y37" s="178"/>
    </row>
    <row r="38" spans="1:25" ht="15" customHeight="1" thickBot="1">
      <c r="A38" s="2"/>
      <c r="B38" s="62"/>
      <c r="C38" s="265"/>
      <c r="D38" s="265"/>
      <c r="E38" s="265"/>
      <c r="F38" s="265"/>
      <c r="G38" s="265"/>
      <c r="H38" s="265"/>
      <c r="I38" s="265"/>
      <c r="J38" s="266"/>
      <c r="K38" s="76"/>
      <c r="L38" s="8"/>
      <c r="M38" s="8"/>
      <c r="N38" s="8"/>
      <c r="O38" s="8"/>
      <c r="P38" s="8"/>
      <c r="Q38" s="8"/>
      <c r="R38" s="8"/>
      <c r="S38" s="8"/>
      <c r="T38" s="33"/>
      <c r="V38" s="177"/>
      <c r="W38" s="178"/>
      <c r="X38" s="178"/>
      <c r="Y38" s="178"/>
    </row>
    <row r="39" spans="1:25" ht="18.75" customHeight="1" hidden="1" thickBot="1">
      <c r="A39" s="2"/>
      <c r="B39" s="166"/>
      <c r="C39" s="267"/>
      <c r="D39" s="267"/>
      <c r="E39" s="267"/>
      <c r="F39" s="267"/>
      <c r="G39" s="267"/>
      <c r="H39" s="267"/>
      <c r="I39" s="267"/>
      <c r="J39" s="268"/>
      <c r="K39" s="77"/>
      <c r="L39" s="8"/>
      <c r="M39" s="8"/>
      <c r="N39" s="8"/>
      <c r="O39" s="8"/>
      <c r="P39" s="8"/>
      <c r="Q39" s="8"/>
      <c r="R39" s="8"/>
      <c r="S39" s="8"/>
      <c r="T39" s="33"/>
      <c r="V39" s="177"/>
      <c r="W39" s="178"/>
      <c r="X39" s="178"/>
      <c r="Y39" s="178"/>
    </row>
    <row r="40" spans="1:25" s="4" customFormat="1" ht="16.5" hidden="1" thickBot="1" thickTop="1">
      <c r="A40" s="3"/>
      <c r="B40" s="167"/>
      <c r="C40" s="153"/>
      <c r="D40" s="154"/>
      <c r="E40" s="154"/>
      <c r="F40" s="154"/>
      <c r="G40" s="154"/>
      <c r="H40" s="154"/>
      <c r="I40" s="154"/>
      <c r="J40" s="154"/>
      <c r="K40" s="77"/>
      <c r="L40" s="8"/>
      <c r="M40" s="8"/>
      <c r="N40" s="8"/>
      <c r="O40" s="8"/>
      <c r="P40" s="8"/>
      <c r="Q40" s="8"/>
      <c r="R40" s="8"/>
      <c r="S40" s="8"/>
      <c r="T40" s="33"/>
      <c r="V40" s="177"/>
      <c r="W40" s="178"/>
      <c r="X40" s="178"/>
      <c r="Y40" s="178"/>
    </row>
    <row r="41" spans="1:25" s="4" customFormat="1" ht="16.5" hidden="1" thickBot="1" thickTop="1">
      <c r="A41" s="3"/>
      <c r="B41" s="232"/>
      <c r="C41" s="233" t="s">
        <v>14</v>
      </c>
      <c r="D41" s="233" t="s">
        <v>15</v>
      </c>
      <c r="E41" s="234"/>
      <c r="F41" s="234"/>
      <c r="G41" s="234" t="s">
        <v>16</v>
      </c>
      <c r="H41" s="233"/>
      <c r="I41" s="234">
        <v>41.644529166666665</v>
      </c>
      <c r="J41" s="234">
        <v>41.62538444444444</v>
      </c>
      <c r="K41" s="77"/>
      <c r="L41" s="8"/>
      <c r="M41" s="8"/>
      <c r="N41" s="8"/>
      <c r="O41" s="8"/>
      <c r="P41" s="8"/>
      <c r="Q41" s="8"/>
      <c r="R41" s="8"/>
      <c r="S41" s="8"/>
      <c r="T41" s="33"/>
      <c r="V41" s="177"/>
      <c r="W41" s="178"/>
      <c r="X41" s="178"/>
      <c r="Y41" s="178"/>
    </row>
    <row r="42" spans="1:25" s="4" customFormat="1" ht="15.75" hidden="1" thickTop="1">
      <c r="A42" s="3"/>
      <c r="B42" s="235"/>
      <c r="C42" s="243">
        <f>C7+D7/60+E7/60/60</f>
        <v>0</v>
      </c>
      <c r="D42" s="236">
        <f>G7+H7/60+I7/60/60</f>
        <v>0</v>
      </c>
      <c r="E42" s="43"/>
      <c r="F42" s="42" t="s">
        <v>12</v>
      </c>
      <c r="G42" s="236">
        <f>D42-C42</f>
        <v>0</v>
      </c>
      <c r="H42" s="236"/>
      <c r="I42" s="43">
        <v>71.37078194444443</v>
      </c>
      <c r="J42" s="43">
        <v>71.39227194444445</v>
      </c>
      <c r="K42" s="77"/>
      <c r="L42" s="8"/>
      <c r="M42" s="8"/>
      <c r="N42" s="8"/>
      <c r="O42" s="8"/>
      <c r="P42" s="8"/>
      <c r="Q42" s="8"/>
      <c r="R42" s="8"/>
      <c r="S42" s="8"/>
      <c r="T42" s="33"/>
      <c r="V42" s="177"/>
      <c r="W42" s="178"/>
      <c r="X42" s="178"/>
      <c r="Y42" s="178"/>
    </row>
    <row r="43" spans="1:25" s="4" customFormat="1" ht="15.75" hidden="1" thickBot="1">
      <c r="A43" s="3"/>
      <c r="B43" s="232"/>
      <c r="C43" s="236">
        <f>C8+D8/60+E8/60/60</f>
        <v>0</v>
      </c>
      <c r="D43" s="236">
        <f>G8+H8/60+I8/60/60</f>
        <v>0</v>
      </c>
      <c r="E43" s="43"/>
      <c r="F43" s="42" t="s">
        <v>13</v>
      </c>
      <c r="G43" s="236">
        <f>C43-D43</f>
        <v>0</v>
      </c>
      <c r="H43" s="236"/>
      <c r="I43" s="43"/>
      <c r="J43" s="43"/>
      <c r="K43" s="77"/>
      <c r="L43" s="8"/>
      <c r="M43" s="8"/>
      <c r="N43" s="8"/>
      <c r="O43" s="8"/>
      <c r="P43" s="8"/>
      <c r="Q43" s="8"/>
      <c r="R43" s="8"/>
      <c r="S43" s="8"/>
      <c r="T43" s="33"/>
      <c r="V43" s="177"/>
      <c r="W43" s="178"/>
      <c r="X43" s="178"/>
      <c r="Y43" s="178"/>
    </row>
    <row r="44" spans="1:25" s="4" customFormat="1" ht="15.75" hidden="1" thickTop="1">
      <c r="A44" s="3"/>
      <c r="B44" s="235"/>
      <c r="C44" s="43"/>
      <c r="D44" s="43"/>
      <c r="E44" s="43"/>
      <c r="F44" s="43"/>
      <c r="G44" s="43"/>
      <c r="H44" s="43"/>
      <c r="I44" s="43"/>
      <c r="J44" s="43"/>
      <c r="K44" s="77"/>
      <c r="L44" s="8"/>
      <c r="M44" s="8"/>
      <c r="N44" s="8"/>
      <c r="O44" s="8"/>
      <c r="P44" s="8"/>
      <c r="Q44" s="8"/>
      <c r="R44" s="8"/>
      <c r="S44" s="8"/>
      <c r="T44" s="33"/>
      <c r="V44" s="177"/>
      <c r="W44" s="178"/>
      <c r="X44" s="178"/>
      <c r="Y44" s="178"/>
    </row>
    <row r="45" spans="1:25" s="4" customFormat="1" ht="15.75" hidden="1" thickBot="1">
      <c r="A45" s="3"/>
      <c r="B45" s="232"/>
      <c r="C45" s="43" t="s">
        <v>18</v>
      </c>
      <c r="D45" s="43"/>
      <c r="E45" s="43"/>
      <c r="F45" s="43"/>
      <c r="G45" s="43"/>
      <c r="H45" s="43"/>
      <c r="I45" s="43"/>
      <c r="J45" s="43"/>
      <c r="K45" s="77"/>
      <c r="L45" s="8"/>
      <c r="M45" s="8"/>
      <c r="N45" s="8"/>
      <c r="O45" s="8"/>
      <c r="P45" s="8"/>
      <c r="Q45" s="8"/>
      <c r="R45" s="8"/>
      <c r="S45" s="8"/>
      <c r="T45" s="33"/>
      <c r="V45" s="177"/>
      <c r="W45" s="178"/>
      <c r="X45" s="178"/>
      <c r="Y45" s="178"/>
    </row>
    <row r="46" spans="1:25" s="4" customFormat="1" ht="15.75" hidden="1" thickTop="1">
      <c r="A46" s="3"/>
      <c r="B46" s="235"/>
      <c r="C46" s="43"/>
      <c r="D46" s="236">
        <f>G43*60*COS((C42+D42)/2*PI()/180)</f>
        <v>0</v>
      </c>
      <c r="E46" s="237">
        <f>D46*6076.1</f>
        <v>0</v>
      </c>
      <c r="F46" s="43"/>
      <c r="G46" s="43"/>
      <c r="H46" s="43"/>
      <c r="I46" s="43"/>
      <c r="J46" s="43"/>
      <c r="K46" s="77"/>
      <c r="L46" s="8"/>
      <c r="M46" s="8"/>
      <c r="N46" s="8"/>
      <c r="O46" s="8"/>
      <c r="P46" s="8"/>
      <c r="Q46" s="8"/>
      <c r="R46" s="8"/>
      <c r="S46" s="8"/>
      <c r="T46" s="33"/>
      <c r="V46" s="177"/>
      <c r="W46" s="178"/>
      <c r="X46" s="178"/>
      <c r="Y46" s="178"/>
    </row>
    <row r="47" spans="1:25" s="4" customFormat="1" ht="15.75" hidden="1" thickBot="1">
      <c r="A47" s="3"/>
      <c r="B47" s="232"/>
      <c r="C47" s="43"/>
      <c r="D47" s="236">
        <f>G42*60</f>
        <v>0</v>
      </c>
      <c r="E47" s="237">
        <f>D47*6076.1</f>
        <v>0</v>
      </c>
      <c r="F47" s="43"/>
      <c r="G47" s="43"/>
      <c r="H47" s="43"/>
      <c r="I47" s="43"/>
      <c r="J47" s="43"/>
      <c r="K47" s="77"/>
      <c r="L47" s="8"/>
      <c r="M47" s="8"/>
      <c r="N47" s="8"/>
      <c r="O47" s="8"/>
      <c r="P47" s="8"/>
      <c r="Q47" s="8"/>
      <c r="R47" s="8"/>
      <c r="S47" s="8"/>
      <c r="T47" s="33"/>
      <c r="V47" s="177"/>
      <c r="W47" s="178"/>
      <c r="X47" s="178"/>
      <c r="Y47" s="178"/>
    </row>
    <row r="48" spans="1:25" s="4" customFormat="1" ht="15.75" hidden="1" thickTop="1">
      <c r="A48" s="3"/>
      <c r="B48" s="235"/>
      <c r="C48" s="43"/>
      <c r="D48" s="238" t="s">
        <v>6</v>
      </c>
      <c r="E48" s="238" t="s">
        <v>8</v>
      </c>
      <c r="F48" s="43"/>
      <c r="G48" s="43"/>
      <c r="H48" s="43"/>
      <c r="I48" s="43"/>
      <c r="J48" s="43"/>
      <c r="K48" s="77"/>
      <c r="L48" s="8"/>
      <c r="M48" s="8"/>
      <c r="N48" s="8"/>
      <c r="O48" s="8"/>
      <c r="P48" s="8"/>
      <c r="Q48" s="8"/>
      <c r="R48" s="8"/>
      <c r="S48" s="8"/>
      <c r="T48" s="33"/>
      <c r="V48" s="177"/>
      <c r="W48" s="178"/>
      <c r="X48" s="178"/>
      <c r="Y48" s="178"/>
    </row>
    <row r="49" spans="1:25" s="4" customFormat="1" ht="15.75" hidden="1" thickBot="1">
      <c r="A49" s="3"/>
      <c r="B49" s="232"/>
      <c r="C49" s="239" t="s">
        <v>17</v>
      </c>
      <c r="D49" s="43"/>
      <c r="E49" s="43"/>
      <c r="F49" s="43"/>
      <c r="G49" s="43"/>
      <c r="H49" s="43"/>
      <c r="I49" s="43"/>
      <c r="J49" s="43"/>
      <c r="K49" s="77"/>
      <c r="L49" s="8"/>
      <c r="M49" s="8"/>
      <c r="N49" s="8"/>
      <c r="O49" s="8"/>
      <c r="P49" s="8"/>
      <c r="Q49" s="8"/>
      <c r="R49" s="8"/>
      <c r="S49" s="8"/>
      <c r="T49" s="33"/>
      <c r="V49" s="177"/>
      <c r="W49" s="178"/>
      <c r="X49" s="178"/>
      <c r="Y49" s="178"/>
    </row>
    <row r="50" spans="1:25" s="4" customFormat="1" ht="15.75" hidden="1" thickTop="1">
      <c r="A50" s="3"/>
      <c r="B50" s="235"/>
      <c r="C50" s="240">
        <f>C42*PI()/180</f>
        <v>0</v>
      </c>
      <c r="D50" s="240">
        <f>D42*PI()/180</f>
        <v>0</v>
      </c>
      <c r="E50" s="43"/>
      <c r="F50" s="236"/>
      <c r="G50" s="43"/>
      <c r="H50" s="43"/>
      <c r="I50" s="43"/>
      <c r="J50" s="43"/>
      <c r="K50" s="77"/>
      <c r="L50" s="8"/>
      <c r="M50" s="8"/>
      <c r="N50" s="8"/>
      <c r="O50" s="8"/>
      <c r="P50" s="8"/>
      <c r="Q50" s="8"/>
      <c r="R50" s="8"/>
      <c r="S50" s="8"/>
      <c r="T50" s="33"/>
      <c r="V50" s="177"/>
      <c r="W50" s="178"/>
      <c r="X50" s="178"/>
      <c r="Y50" s="178"/>
    </row>
    <row r="51" spans="1:25" s="4" customFormat="1" ht="15.75" hidden="1" thickBot="1">
      <c r="A51" s="3"/>
      <c r="B51" s="232"/>
      <c r="C51" s="240">
        <f>C43*PI()/180</f>
        <v>0</v>
      </c>
      <c r="D51" s="240">
        <f>D43*PI()/180</f>
        <v>0</v>
      </c>
      <c r="E51" s="43"/>
      <c r="F51" s="43"/>
      <c r="G51" s="43"/>
      <c r="H51" s="43"/>
      <c r="I51" s="43"/>
      <c r="J51" s="43"/>
      <c r="K51" s="77"/>
      <c r="L51" s="8"/>
      <c r="M51" s="8"/>
      <c r="N51" s="8"/>
      <c r="O51" s="8"/>
      <c r="P51" s="8"/>
      <c r="Q51" s="8"/>
      <c r="R51" s="8"/>
      <c r="S51" s="8"/>
      <c r="T51" s="33"/>
      <c r="V51" s="177"/>
      <c r="W51" s="178"/>
      <c r="X51" s="178"/>
      <c r="Y51" s="178"/>
    </row>
    <row r="52" spans="1:25" s="4" customFormat="1" ht="15.75" hidden="1" thickTop="1">
      <c r="A52" s="3"/>
      <c r="B52" s="235"/>
      <c r="C52" s="43"/>
      <c r="D52" s="43"/>
      <c r="E52" s="43"/>
      <c r="F52" s="43"/>
      <c r="G52" s="43"/>
      <c r="H52" s="43"/>
      <c r="I52" s="43"/>
      <c r="J52" s="43"/>
      <c r="K52" s="77"/>
      <c r="L52" s="8"/>
      <c r="M52" s="8"/>
      <c r="N52" s="8"/>
      <c r="O52" s="8"/>
      <c r="P52" s="8"/>
      <c r="Q52" s="8"/>
      <c r="R52" s="8"/>
      <c r="S52" s="8"/>
      <c r="T52" s="33"/>
      <c r="V52" s="177"/>
      <c r="W52" s="178"/>
      <c r="X52" s="178"/>
      <c r="Y52" s="178"/>
    </row>
    <row r="53" spans="1:25" s="4" customFormat="1" ht="19.5" hidden="1" thickBot="1">
      <c r="A53" s="3"/>
      <c r="B53" s="232"/>
      <c r="C53" s="43" t="e">
        <f>-1*ATAN2(COS(C50)*SIN(D50)-SIN(C50)*COS(D50)*COS(D51-C51),SIN(D51-C51)*COS(D50))</f>
        <v>#DIV/0!</v>
      </c>
      <c r="D53" s="43"/>
      <c r="E53" s="43"/>
      <c r="F53" s="241" t="s">
        <v>21</v>
      </c>
      <c r="G53" s="43"/>
      <c r="H53" s="43"/>
      <c r="I53" s="43"/>
      <c r="J53" s="43"/>
      <c r="K53" s="77"/>
      <c r="L53" s="8"/>
      <c r="M53" s="8"/>
      <c r="N53" s="8"/>
      <c r="O53" s="8"/>
      <c r="P53" s="8"/>
      <c r="Q53" s="8"/>
      <c r="R53" s="8"/>
      <c r="S53" s="8"/>
      <c r="T53" s="33"/>
      <c r="V53" s="177"/>
      <c r="W53" s="178"/>
      <c r="X53" s="178"/>
      <c r="Y53" s="178"/>
    </row>
    <row r="54" spans="1:25" s="4" customFormat="1" ht="15.75" hidden="1" thickTop="1">
      <c r="A54" s="3"/>
      <c r="B54" s="235"/>
      <c r="C54" s="43" t="e">
        <f>IF(360+C53/(2*PI())*360&gt;360,C53/(2*PI())*360,360+C53/(2*PI())*360)</f>
        <v>#DIV/0!</v>
      </c>
      <c r="D54" s="43" t="s">
        <v>20</v>
      </c>
      <c r="E54" s="43"/>
      <c r="F54" s="43"/>
      <c r="G54" s="43"/>
      <c r="H54" s="43"/>
      <c r="I54" s="43"/>
      <c r="J54" s="43"/>
      <c r="K54" s="77"/>
      <c r="L54" s="8"/>
      <c r="M54" s="8"/>
      <c r="N54" s="8"/>
      <c r="O54" s="8"/>
      <c r="P54" s="8"/>
      <c r="Q54" s="8"/>
      <c r="R54" s="8"/>
      <c r="S54" s="8"/>
      <c r="T54" s="33"/>
      <c r="V54" s="177"/>
      <c r="W54" s="178"/>
      <c r="X54" s="178"/>
      <c r="Y54" s="178"/>
    </row>
    <row r="55" spans="1:25" s="4" customFormat="1" ht="15.75" hidden="1" thickBot="1">
      <c r="A55" s="3"/>
      <c r="B55" s="232"/>
      <c r="C55" s="43">
        <f>61.582*ACOS(SIN(C42)*SIN(D42)+COS(C42)*COS(D42)*COS(C43-D43))*6371.14</f>
        <v>0</v>
      </c>
      <c r="D55" s="43" t="s">
        <v>19</v>
      </c>
      <c r="E55" s="43"/>
      <c r="F55" s="43"/>
      <c r="G55" s="43"/>
      <c r="H55" s="43"/>
      <c r="I55" s="43"/>
      <c r="J55" s="43"/>
      <c r="K55" s="77"/>
      <c r="L55" s="8"/>
      <c r="M55" s="8"/>
      <c r="N55" s="8"/>
      <c r="O55" s="8"/>
      <c r="P55" s="8"/>
      <c r="Q55" s="8"/>
      <c r="R55" s="8"/>
      <c r="S55" s="8"/>
      <c r="T55" s="33"/>
      <c r="V55" s="177"/>
      <c r="W55" s="178"/>
      <c r="X55" s="178"/>
      <c r="Y55" s="178"/>
    </row>
    <row r="56" spans="1:25" s="4" customFormat="1" ht="15.75" customHeight="1" thickTop="1">
      <c r="A56" s="3"/>
      <c r="B56" s="235"/>
      <c r="C56" s="164" t="s">
        <v>32</v>
      </c>
      <c r="D56" s="155"/>
      <c r="E56" s="155"/>
      <c r="F56" s="155"/>
      <c r="G56" s="155"/>
      <c r="H56" s="155"/>
      <c r="I56" s="155"/>
      <c r="J56" s="156"/>
      <c r="K56" s="77"/>
      <c r="L56" s="277" t="s">
        <v>10</v>
      </c>
      <c r="M56" s="278"/>
      <c r="N56" s="278"/>
      <c r="O56" s="278"/>
      <c r="P56" s="35"/>
      <c r="Q56" s="10"/>
      <c r="R56" s="8"/>
      <c r="S56" s="8"/>
      <c r="T56" s="33"/>
      <c r="V56" s="177"/>
      <c r="W56" s="178"/>
      <c r="X56" s="178"/>
      <c r="Y56" s="178"/>
    </row>
    <row r="57" spans="1:25" s="4" customFormat="1" ht="20.25" thickBot="1">
      <c r="A57" s="3"/>
      <c r="B57" s="242" t="s">
        <v>10</v>
      </c>
      <c r="C57" s="43"/>
      <c r="D57" s="43"/>
      <c r="E57" s="107" t="s">
        <v>38</v>
      </c>
      <c r="F57" s="43"/>
      <c r="G57" s="43"/>
      <c r="H57" s="43"/>
      <c r="I57" s="43"/>
      <c r="J57" s="68"/>
      <c r="K57" s="77"/>
      <c r="L57" s="56"/>
      <c r="M57" s="36"/>
      <c r="N57" s="18"/>
      <c r="O57" s="19"/>
      <c r="P57" s="35"/>
      <c r="Q57" s="10"/>
      <c r="R57" s="8"/>
      <c r="S57" s="8"/>
      <c r="T57" s="33"/>
      <c r="V57" s="177"/>
      <c r="W57" s="178"/>
      <c r="X57" s="178"/>
      <c r="Y57" s="178"/>
    </row>
    <row r="58" spans="1:25" s="4" customFormat="1" ht="20.25" thickBot="1">
      <c r="A58" s="3"/>
      <c r="B58" s="157" t="s">
        <v>10</v>
      </c>
      <c r="C58" s="43"/>
      <c r="D58" s="43"/>
      <c r="E58" s="222">
        <v>0</v>
      </c>
      <c r="F58" s="111" t="s">
        <v>46</v>
      </c>
      <c r="G58" s="43"/>
      <c r="H58" s="43"/>
      <c r="I58" s="43"/>
      <c r="J58" s="68"/>
      <c r="K58" s="77"/>
      <c r="L58" s="56"/>
      <c r="M58" s="36"/>
      <c r="N58" s="20"/>
      <c r="O58" s="21" t="s">
        <v>10</v>
      </c>
      <c r="P58" s="37" t="s">
        <v>10</v>
      </c>
      <c r="Q58" s="10"/>
      <c r="R58" s="8"/>
      <c r="S58" s="8"/>
      <c r="T58" s="33"/>
      <c r="V58" s="177"/>
      <c r="W58" s="178"/>
      <c r="X58" s="178"/>
      <c r="Y58" s="178"/>
    </row>
    <row r="59" spans="1:25" s="4" customFormat="1" ht="16.5" customHeight="1" thickBot="1">
      <c r="A59" s="3"/>
      <c r="B59" s="157" t="s">
        <v>10</v>
      </c>
      <c r="C59" s="310" t="s">
        <v>39</v>
      </c>
      <c r="D59" s="311"/>
      <c r="E59" s="311"/>
      <c r="F59" s="311"/>
      <c r="G59" s="311"/>
      <c r="H59" s="311"/>
      <c r="I59" s="311"/>
      <c r="J59" s="312"/>
      <c r="K59" s="77"/>
      <c r="L59" s="56"/>
      <c r="M59" s="36"/>
      <c r="N59" s="38"/>
      <c r="O59" s="22"/>
      <c r="P59" s="37" t="s">
        <v>10</v>
      </c>
      <c r="Q59" s="10"/>
      <c r="R59" s="8"/>
      <c r="S59" s="8"/>
      <c r="T59" s="33"/>
      <c r="V59" s="177"/>
      <c r="W59" s="178"/>
      <c r="X59" s="178"/>
      <c r="Y59" s="178"/>
    </row>
    <row r="60" spans="1:25" s="4" customFormat="1" ht="21" thickBot="1" thickTop="1">
      <c r="A60" s="3"/>
      <c r="B60" s="157" t="s">
        <v>10</v>
      </c>
      <c r="C60" s="43"/>
      <c r="D60" s="43"/>
      <c r="E60" s="210">
        <v>0</v>
      </c>
      <c r="F60" s="211" t="s">
        <v>37</v>
      </c>
      <c r="G60" s="43"/>
      <c r="H60" s="43"/>
      <c r="I60" s="43"/>
      <c r="J60" s="68"/>
      <c r="K60" s="77"/>
      <c r="L60" s="56"/>
      <c r="M60" s="36"/>
      <c r="N60" s="20" t="s">
        <v>10</v>
      </c>
      <c r="O60" s="21" t="s">
        <v>10</v>
      </c>
      <c r="P60" s="37" t="s">
        <v>10</v>
      </c>
      <c r="Q60" s="10"/>
      <c r="R60" s="8"/>
      <c r="S60" s="8"/>
      <c r="T60" s="33"/>
      <c r="V60" s="177"/>
      <c r="W60" s="178"/>
      <c r="X60" s="178"/>
      <c r="Y60" s="178"/>
    </row>
    <row r="61" spans="1:25" s="4" customFormat="1" ht="21" thickBot="1" thickTop="1">
      <c r="A61" s="3"/>
      <c r="B61" s="157" t="s">
        <v>10</v>
      </c>
      <c r="C61" s="43"/>
      <c r="D61" s="43"/>
      <c r="E61" s="107" t="s">
        <v>40</v>
      </c>
      <c r="F61" s="43"/>
      <c r="G61" s="43"/>
      <c r="H61" s="43"/>
      <c r="I61" s="43"/>
      <c r="J61" s="68"/>
      <c r="K61" s="77"/>
      <c r="L61" s="282" t="s">
        <v>10</v>
      </c>
      <c r="M61" s="283"/>
      <c r="N61" s="283"/>
      <c r="O61" s="283"/>
      <c r="P61" s="283"/>
      <c r="Q61" s="10"/>
      <c r="R61" s="8"/>
      <c r="S61" s="8"/>
      <c r="T61" s="33"/>
      <c r="V61" s="177"/>
      <c r="W61" s="178"/>
      <c r="X61" s="178"/>
      <c r="Y61" s="178"/>
    </row>
    <row r="62" spans="1:25" s="4" customFormat="1" ht="22.5" thickBot="1" thickTop="1">
      <c r="A62" s="3"/>
      <c r="B62" s="157" t="s">
        <v>10</v>
      </c>
      <c r="C62" s="43"/>
      <c r="D62" s="43"/>
      <c r="E62" s="168" t="str">
        <f>IF(E60=0," ",(E58*(VLOOKUP(E60,D74:E163,2))))</f>
        <v> </v>
      </c>
      <c r="F62" s="111" t="s">
        <v>46</v>
      </c>
      <c r="G62" s="43"/>
      <c r="H62" s="43"/>
      <c r="I62" s="43"/>
      <c r="J62" s="68"/>
      <c r="K62" s="77"/>
      <c r="L62" s="308" t="s">
        <v>10</v>
      </c>
      <c r="M62" s="309"/>
      <c r="N62" s="309"/>
      <c r="O62" s="309"/>
      <c r="P62" s="309"/>
      <c r="Q62" s="10"/>
      <c r="R62" s="8"/>
      <c r="S62" s="8"/>
      <c r="T62" s="33"/>
      <c r="V62" s="177"/>
      <c r="W62" s="178"/>
      <c r="X62" s="178"/>
      <c r="Y62" s="178"/>
    </row>
    <row r="63" spans="1:25" s="4" customFormat="1" ht="20.25" thickTop="1">
      <c r="A63" s="3"/>
      <c r="B63" s="157" t="s">
        <v>10</v>
      </c>
      <c r="C63" s="303" t="s">
        <v>82</v>
      </c>
      <c r="D63" s="304"/>
      <c r="E63" s="304"/>
      <c r="F63" s="304"/>
      <c r="G63" s="304"/>
      <c r="H63" s="304"/>
      <c r="I63" s="304"/>
      <c r="J63" s="305"/>
      <c r="K63" s="77"/>
      <c r="L63" s="308" t="s">
        <v>10</v>
      </c>
      <c r="M63" s="309"/>
      <c r="N63" s="309"/>
      <c r="O63" s="309"/>
      <c r="P63" s="309"/>
      <c r="Q63" s="10"/>
      <c r="R63" s="8"/>
      <c r="S63" s="8"/>
      <c r="T63" s="33"/>
      <c r="V63" s="177"/>
      <c r="W63" s="178"/>
      <c r="X63" s="178"/>
      <c r="Y63" s="178"/>
    </row>
    <row r="64" spans="1:25" s="4" customFormat="1" ht="19.5">
      <c r="A64" s="3"/>
      <c r="B64" s="157" t="s">
        <v>10</v>
      </c>
      <c r="C64" s="304"/>
      <c r="D64" s="304"/>
      <c r="E64" s="304"/>
      <c r="F64" s="304"/>
      <c r="G64" s="304"/>
      <c r="H64" s="304"/>
      <c r="I64" s="304"/>
      <c r="J64" s="305"/>
      <c r="K64" s="77"/>
      <c r="L64" s="308" t="s">
        <v>10</v>
      </c>
      <c r="M64" s="309"/>
      <c r="N64" s="309"/>
      <c r="O64" s="309"/>
      <c r="P64" s="309"/>
      <c r="Q64" s="10"/>
      <c r="R64" s="8"/>
      <c r="S64" s="8"/>
      <c r="T64" s="33"/>
      <c r="V64" s="177"/>
      <c r="W64" s="178"/>
      <c r="X64" s="178"/>
      <c r="Y64" s="178"/>
    </row>
    <row r="65" spans="1:25" s="4" customFormat="1" ht="19.5">
      <c r="A65" s="3"/>
      <c r="B65" s="157" t="s">
        <v>10</v>
      </c>
      <c r="C65" s="304"/>
      <c r="D65" s="304"/>
      <c r="E65" s="304"/>
      <c r="F65" s="304"/>
      <c r="G65" s="304"/>
      <c r="H65" s="304"/>
      <c r="I65" s="304"/>
      <c r="J65" s="305"/>
      <c r="K65" s="77"/>
      <c r="L65" s="315" t="s">
        <v>10</v>
      </c>
      <c r="M65" s="316"/>
      <c r="N65" s="316"/>
      <c r="O65" s="316"/>
      <c r="P65" s="316"/>
      <c r="Q65" s="8"/>
      <c r="R65" s="8"/>
      <c r="S65" s="8"/>
      <c r="T65" s="33"/>
      <c r="V65" s="177"/>
      <c r="W65" s="178"/>
      <c r="X65" s="178"/>
      <c r="Y65" s="178"/>
    </row>
    <row r="66" spans="1:25" s="4" customFormat="1" ht="5.25" customHeight="1">
      <c r="A66" s="3"/>
      <c r="B66" s="157" t="s">
        <v>10</v>
      </c>
      <c r="C66" s="304"/>
      <c r="D66" s="304"/>
      <c r="E66" s="304"/>
      <c r="F66" s="304"/>
      <c r="G66" s="304"/>
      <c r="H66" s="304"/>
      <c r="I66" s="304"/>
      <c r="J66" s="305"/>
      <c r="K66" s="77"/>
      <c r="L66" s="8"/>
      <c r="M66" s="8"/>
      <c r="N66" s="8"/>
      <c r="O66" s="8"/>
      <c r="P66" s="8"/>
      <c r="Q66" s="8"/>
      <c r="R66" s="8"/>
      <c r="S66" s="8"/>
      <c r="T66" s="33"/>
      <c r="V66" s="177"/>
      <c r="W66" s="178"/>
      <c r="X66" s="178"/>
      <c r="Y66" s="178"/>
    </row>
    <row r="67" spans="1:25" s="4" customFormat="1" ht="3" customHeight="1" thickBot="1">
      <c r="A67" s="3"/>
      <c r="B67" s="166"/>
      <c r="C67" s="306"/>
      <c r="D67" s="306"/>
      <c r="E67" s="306"/>
      <c r="F67" s="306"/>
      <c r="G67" s="306"/>
      <c r="H67" s="306"/>
      <c r="I67" s="306"/>
      <c r="J67" s="307"/>
      <c r="K67" s="77"/>
      <c r="L67" s="8"/>
      <c r="M67" s="8"/>
      <c r="N67" s="8"/>
      <c r="O67" s="8"/>
      <c r="P67" s="8"/>
      <c r="Q67" s="8"/>
      <c r="R67" s="8"/>
      <c r="S67" s="8"/>
      <c r="T67" s="33"/>
      <c r="V67" s="177"/>
      <c r="W67" s="178"/>
      <c r="X67" s="178"/>
      <c r="Y67" s="178"/>
    </row>
    <row r="68" spans="2:25" s="4" customFormat="1" ht="15.75" hidden="1" thickTop="1">
      <c r="B68" s="95"/>
      <c r="C68" s="10"/>
      <c r="D68" s="10"/>
      <c r="E68" s="10"/>
      <c r="F68" s="10"/>
      <c r="G68" s="10"/>
      <c r="H68" s="10"/>
      <c r="I68" s="10"/>
      <c r="J68" s="9"/>
      <c r="K68" s="78"/>
      <c r="L68" s="8"/>
      <c r="M68" s="8"/>
      <c r="N68" s="8"/>
      <c r="O68" s="8"/>
      <c r="P68" s="8"/>
      <c r="Q68" s="8"/>
      <c r="R68" s="8"/>
      <c r="S68" s="8"/>
      <c r="T68" s="33"/>
      <c r="V68" s="177"/>
      <c r="W68" s="178"/>
      <c r="X68" s="178"/>
      <c r="Y68" s="178"/>
    </row>
    <row r="69" spans="2:25" s="4" customFormat="1" ht="13.5" customHeight="1" thickBot="1" thickTop="1">
      <c r="B69" s="169" t="s">
        <v>10</v>
      </c>
      <c r="C69" s="170"/>
      <c r="D69" s="170"/>
      <c r="E69" s="170"/>
      <c r="F69" s="171" t="s">
        <v>44</v>
      </c>
      <c r="G69" s="170"/>
      <c r="H69" s="170"/>
      <c r="I69" s="170"/>
      <c r="J69" s="172"/>
      <c r="K69" s="78"/>
      <c r="L69" s="8"/>
      <c r="M69" s="8"/>
      <c r="N69" s="8"/>
      <c r="O69" s="8"/>
      <c r="P69" s="8"/>
      <c r="Q69" s="8"/>
      <c r="R69" s="8"/>
      <c r="S69" s="8"/>
      <c r="T69" s="33"/>
      <c r="V69" s="177"/>
      <c r="W69" s="178"/>
      <c r="X69" s="178"/>
      <c r="Y69" s="178"/>
    </row>
    <row r="70" spans="2:25" s="4" customFormat="1" ht="3" customHeight="1" thickBot="1">
      <c r="B70" s="79" t="s">
        <v>10</v>
      </c>
      <c r="C70" s="80"/>
      <c r="D70" s="80"/>
      <c r="E70" s="80"/>
      <c r="F70" s="80"/>
      <c r="G70" s="80"/>
      <c r="H70" s="80"/>
      <c r="I70" s="80"/>
      <c r="J70" s="80"/>
      <c r="K70" s="81"/>
      <c r="L70" s="8"/>
      <c r="M70" s="8"/>
      <c r="N70" s="8"/>
      <c r="O70" s="8"/>
      <c r="P70" s="8"/>
      <c r="Q70" s="8"/>
      <c r="R70" s="8"/>
      <c r="S70" s="8"/>
      <c r="T70" s="33"/>
      <c r="V70" s="177"/>
      <c r="W70" s="178"/>
      <c r="X70" s="178"/>
      <c r="Y70" s="178"/>
    </row>
    <row r="71" spans="1:25" s="4" customFormat="1" ht="18.75" thickBot="1">
      <c r="A71" s="3"/>
      <c r="B71" s="3"/>
      <c r="C71" s="179" t="s">
        <v>33</v>
      </c>
      <c r="D71" s="180"/>
      <c r="E71" s="180"/>
      <c r="F71" s="181"/>
      <c r="G71" s="182"/>
      <c r="H71" s="183"/>
      <c r="I71" s="184"/>
      <c r="J71" s="185"/>
      <c r="K71" s="185"/>
      <c r="L71" s="186"/>
      <c r="M71" s="3"/>
      <c r="N71" s="3"/>
      <c r="O71" s="3"/>
      <c r="P71" s="3"/>
      <c r="Q71" s="3"/>
      <c r="R71" s="3"/>
      <c r="S71" s="3"/>
      <c r="T71" s="187"/>
      <c r="U71" s="3"/>
      <c r="V71" s="178"/>
      <c r="W71" s="178"/>
      <c r="X71" s="178"/>
      <c r="Y71" s="178"/>
    </row>
    <row r="72" spans="1:25" s="4" customFormat="1" ht="15.75" hidden="1">
      <c r="A72" s="3"/>
      <c r="B72" s="3"/>
      <c r="C72" s="188"/>
      <c r="D72" s="301" t="s">
        <v>34</v>
      </c>
      <c r="E72" s="302"/>
      <c r="F72" s="302"/>
      <c r="G72" s="302"/>
      <c r="H72" s="302"/>
      <c r="I72" s="302"/>
      <c r="J72" s="302"/>
      <c r="K72" s="302"/>
      <c r="L72" s="186"/>
      <c r="M72" s="3"/>
      <c r="N72" s="3"/>
      <c r="O72" s="3"/>
      <c r="P72" s="3"/>
      <c r="Q72" s="3"/>
      <c r="R72" s="3"/>
      <c r="S72" s="3"/>
      <c r="T72" s="187"/>
      <c r="U72" s="3"/>
      <c r="V72" s="178"/>
      <c r="W72" s="178"/>
      <c r="X72" s="178"/>
      <c r="Y72" s="178"/>
    </row>
    <row r="73" spans="1:25" s="4" customFormat="1" ht="15.75" hidden="1">
      <c r="A73" s="3"/>
      <c r="B73" s="3"/>
      <c r="C73" s="188"/>
      <c r="D73" s="189" t="s">
        <v>35</v>
      </c>
      <c r="E73" s="189" t="s">
        <v>36</v>
      </c>
      <c r="F73" s="190" t="s">
        <v>35</v>
      </c>
      <c r="G73" s="189" t="s">
        <v>36</v>
      </c>
      <c r="H73" s="189" t="s">
        <v>35</v>
      </c>
      <c r="I73" s="189" t="s">
        <v>36</v>
      </c>
      <c r="J73" s="189" t="s">
        <v>35</v>
      </c>
      <c r="K73" s="189" t="s">
        <v>36</v>
      </c>
      <c r="L73" s="186"/>
      <c r="M73" s="3"/>
      <c r="N73" s="3"/>
      <c r="O73" s="3"/>
      <c r="P73" s="3"/>
      <c r="Q73" s="3"/>
      <c r="R73" s="3"/>
      <c r="S73" s="3"/>
      <c r="T73" s="187"/>
      <c r="U73" s="3"/>
      <c r="V73" s="178"/>
      <c r="W73" s="178"/>
      <c r="X73" s="178"/>
      <c r="Y73" s="178"/>
    </row>
    <row r="74" spans="1:25" s="4" customFormat="1" ht="15.75" hidden="1">
      <c r="A74" s="3"/>
      <c r="B74" s="3"/>
      <c r="C74" s="188"/>
      <c r="D74" s="189">
        <v>1</v>
      </c>
      <c r="E74" s="191">
        <v>0.017</v>
      </c>
      <c r="F74" s="190">
        <v>26</v>
      </c>
      <c r="G74" s="191">
        <v>0.487</v>
      </c>
      <c r="H74" s="192">
        <v>51</v>
      </c>
      <c r="I74" s="191">
        <v>1.234</v>
      </c>
      <c r="J74" s="190">
        <v>76</v>
      </c>
      <c r="K74" s="191">
        <v>4.01</v>
      </c>
      <c r="L74" s="186"/>
      <c r="M74" s="3"/>
      <c r="N74" s="3"/>
      <c r="O74" s="3"/>
      <c r="P74" s="3"/>
      <c r="Q74" s="3"/>
      <c r="R74" s="3"/>
      <c r="S74" s="3"/>
      <c r="T74" s="187"/>
      <c r="U74" s="3"/>
      <c r="V74" s="178"/>
      <c r="W74" s="178"/>
      <c r="X74" s="178"/>
      <c r="Y74" s="178"/>
    </row>
    <row r="75" spans="1:25" s="4" customFormat="1" ht="15.75" hidden="1">
      <c r="A75" s="3"/>
      <c r="B75" s="3"/>
      <c r="C75" s="188"/>
      <c r="D75" s="189">
        <v>2</v>
      </c>
      <c r="E75" s="191">
        <v>0.034</v>
      </c>
      <c r="F75" s="190">
        <v>27</v>
      </c>
      <c r="G75" s="191">
        <v>0.509</v>
      </c>
      <c r="H75" s="192">
        <v>52</v>
      </c>
      <c r="I75" s="191">
        <v>1.279</v>
      </c>
      <c r="J75" s="190">
        <v>77</v>
      </c>
      <c r="K75" s="191">
        <v>4.331</v>
      </c>
      <c r="L75" s="186"/>
      <c r="M75" s="3"/>
      <c r="N75" s="3"/>
      <c r="O75" s="3"/>
      <c r="P75" s="3"/>
      <c r="Q75" s="3"/>
      <c r="R75" s="3"/>
      <c r="S75" s="3"/>
      <c r="T75" s="187"/>
      <c r="U75" s="3"/>
      <c r="V75" s="178"/>
      <c r="W75" s="178"/>
      <c r="X75" s="178"/>
      <c r="Y75" s="178"/>
    </row>
    <row r="76" spans="1:25" s="4" customFormat="1" ht="15.75" hidden="1">
      <c r="A76" s="3"/>
      <c r="B76" s="3"/>
      <c r="C76" s="188"/>
      <c r="D76" s="189">
        <v>3</v>
      </c>
      <c r="E76" s="191">
        <v>0.052</v>
      </c>
      <c r="F76" s="190">
        <v>28</v>
      </c>
      <c r="G76" s="191">
        <v>0.531</v>
      </c>
      <c r="H76" s="192">
        <v>53</v>
      </c>
      <c r="I76" s="191">
        <v>1.327</v>
      </c>
      <c r="J76" s="190">
        <v>78</v>
      </c>
      <c r="K76" s="191">
        <v>4.704</v>
      </c>
      <c r="L76" s="186"/>
      <c r="M76" s="3"/>
      <c r="N76" s="3"/>
      <c r="O76" s="3"/>
      <c r="P76" s="3"/>
      <c r="Q76" s="3"/>
      <c r="R76" s="3"/>
      <c r="S76" s="3"/>
      <c r="T76" s="187"/>
      <c r="U76" s="3"/>
      <c r="V76" s="178"/>
      <c r="W76" s="178"/>
      <c r="X76" s="178"/>
      <c r="Y76" s="178"/>
    </row>
    <row r="77" spans="1:25" s="4" customFormat="1" ht="15.75" hidden="1">
      <c r="A77" s="3"/>
      <c r="B77" s="3"/>
      <c r="C77" s="193"/>
      <c r="D77" s="189">
        <v>4</v>
      </c>
      <c r="E77" s="191">
        <v>0.069</v>
      </c>
      <c r="F77" s="190">
        <v>29</v>
      </c>
      <c r="G77" s="191">
        <v>0.554</v>
      </c>
      <c r="H77" s="192">
        <v>54</v>
      </c>
      <c r="I77" s="191">
        <v>1.376</v>
      </c>
      <c r="J77" s="190">
        <v>79</v>
      </c>
      <c r="K77" s="191">
        <v>5.144</v>
      </c>
      <c r="L77" s="194"/>
      <c r="M77" s="3"/>
      <c r="N77" s="3"/>
      <c r="O77" s="3"/>
      <c r="P77" s="3"/>
      <c r="Q77" s="3"/>
      <c r="R77" s="3"/>
      <c r="S77" s="3"/>
      <c r="T77" s="187"/>
      <c r="U77" s="3"/>
      <c r="V77" s="178"/>
      <c r="W77" s="178"/>
      <c r="X77" s="178"/>
      <c r="Y77" s="178"/>
    </row>
    <row r="78" spans="1:25" s="4" customFormat="1" ht="15.75" hidden="1">
      <c r="A78" s="3"/>
      <c r="B78" s="3"/>
      <c r="C78" s="195"/>
      <c r="D78" s="189">
        <v>5</v>
      </c>
      <c r="E78" s="191">
        <v>0.087</v>
      </c>
      <c r="F78" s="190">
        <v>30</v>
      </c>
      <c r="G78" s="191">
        <v>0.577</v>
      </c>
      <c r="H78" s="192">
        <v>55</v>
      </c>
      <c r="I78" s="191">
        <v>1.428</v>
      </c>
      <c r="J78" s="190">
        <v>80</v>
      </c>
      <c r="K78" s="191">
        <v>5.671</v>
      </c>
      <c r="L78" s="186"/>
      <c r="M78" s="3"/>
      <c r="N78" s="3"/>
      <c r="O78" s="3"/>
      <c r="P78" s="3"/>
      <c r="Q78" s="3"/>
      <c r="R78" s="3"/>
      <c r="S78" s="3"/>
      <c r="T78" s="187"/>
      <c r="U78" s="3"/>
      <c r="V78" s="178"/>
      <c r="W78" s="178"/>
      <c r="X78" s="178"/>
      <c r="Y78" s="178"/>
    </row>
    <row r="79" spans="1:25" s="4" customFormat="1" ht="15.75" hidden="1">
      <c r="A79" s="3"/>
      <c r="B79" s="3"/>
      <c r="C79" s="195"/>
      <c r="D79" s="189">
        <v>6</v>
      </c>
      <c r="E79" s="191">
        <v>0.105</v>
      </c>
      <c r="F79" s="190">
        <v>31</v>
      </c>
      <c r="G79" s="191">
        <v>0.6</v>
      </c>
      <c r="H79" s="192">
        <v>56</v>
      </c>
      <c r="I79" s="191">
        <v>1.482</v>
      </c>
      <c r="J79" s="190">
        <v>81</v>
      </c>
      <c r="K79" s="191">
        <v>6.313</v>
      </c>
      <c r="L79" s="186"/>
      <c r="M79" s="3"/>
      <c r="N79" s="3"/>
      <c r="O79" s="3"/>
      <c r="P79" s="3"/>
      <c r="Q79" s="3"/>
      <c r="R79" s="3"/>
      <c r="S79" s="3"/>
      <c r="T79" s="187"/>
      <c r="U79" s="3"/>
      <c r="V79" s="178"/>
      <c r="W79" s="178"/>
      <c r="X79" s="178"/>
      <c r="Y79" s="178"/>
    </row>
    <row r="80" spans="1:25" s="4" customFormat="1" ht="15.75" hidden="1">
      <c r="A80" s="3"/>
      <c r="B80" s="3"/>
      <c r="C80" s="188"/>
      <c r="D80" s="189">
        <v>7</v>
      </c>
      <c r="E80" s="191">
        <v>0.122</v>
      </c>
      <c r="F80" s="190">
        <v>32</v>
      </c>
      <c r="G80" s="191">
        <v>0.624</v>
      </c>
      <c r="H80" s="192">
        <v>57</v>
      </c>
      <c r="I80" s="191">
        <v>1.539</v>
      </c>
      <c r="J80" s="190">
        <v>82</v>
      </c>
      <c r="K80" s="191">
        <v>7.115</v>
      </c>
      <c r="L80" s="186"/>
      <c r="M80" s="3"/>
      <c r="N80" s="3"/>
      <c r="O80" s="3"/>
      <c r="P80" s="3"/>
      <c r="Q80" s="3"/>
      <c r="R80" s="3"/>
      <c r="S80" s="3"/>
      <c r="T80" s="187"/>
      <c r="U80" s="3"/>
      <c r="V80" s="178"/>
      <c r="W80" s="178"/>
      <c r="X80" s="178"/>
      <c r="Y80" s="178"/>
    </row>
    <row r="81" spans="1:25" s="4" customFormat="1" ht="15.75" hidden="1">
      <c r="A81" s="3"/>
      <c r="B81" s="3"/>
      <c r="C81" s="196"/>
      <c r="D81" s="189">
        <v>8</v>
      </c>
      <c r="E81" s="191">
        <v>0.14</v>
      </c>
      <c r="F81" s="190">
        <v>33</v>
      </c>
      <c r="G81" s="191">
        <v>0.649</v>
      </c>
      <c r="H81" s="192">
        <v>58</v>
      </c>
      <c r="I81" s="191">
        <v>1.6</v>
      </c>
      <c r="J81" s="190">
        <v>83</v>
      </c>
      <c r="K81" s="191">
        <v>8.144</v>
      </c>
      <c r="L81" s="186"/>
      <c r="M81" s="3"/>
      <c r="N81" s="3"/>
      <c r="O81" s="3"/>
      <c r="P81" s="3"/>
      <c r="Q81" s="3"/>
      <c r="R81" s="3"/>
      <c r="S81" s="3"/>
      <c r="T81" s="187"/>
      <c r="U81" s="3"/>
      <c r="V81" s="178"/>
      <c r="W81" s="178"/>
      <c r="X81" s="178"/>
      <c r="Y81" s="178"/>
    </row>
    <row r="82" spans="1:25" s="4" customFormat="1" ht="15.75" hidden="1">
      <c r="A82" s="3"/>
      <c r="B82" s="3"/>
      <c r="C82" s="196"/>
      <c r="D82" s="189">
        <v>9</v>
      </c>
      <c r="E82" s="191">
        <v>0.158</v>
      </c>
      <c r="F82" s="190">
        <v>34</v>
      </c>
      <c r="G82" s="191">
        <v>0.674</v>
      </c>
      <c r="H82" s="192">
        <v>59</v>
      </c>
      <c r="I82" s="191">
        <v>1.664</v>
      </c>
      <c r="J82" s="190">
        <v>84</v>
      </c>
      <c r="K82" s="191">
        <v>9.514</v>
      </c>
      <c r="L82" s="186"/>
      <c r="M82" s="3"/>
      <c r="N82" s="3"/>
      <c r="O82" s="3"/>
      <c r="P82" s="3"/>
      <c r="Q82" s="3"/>
      <c r="R82" s="3"/>
      <c r="S82" s="3"/>
      <c r="T82" s="187"/>
      <c r="U82" s="3"/>
      <c r="V82" s="178"/>
      <c r="W82" s="178"/>
      <c r="X82" s="178"/>
      <c r="Y82" s="178"/>
    </row>
    <row r="83" spans="1:25" s="4" customFormat="1" ht="15.75" hidden="1">
      <c r="A83" s="3"/>
      <c r="B83" s="3"/>
      <c r="C83" s="197"/>
      <c r="D83" s="189">
        <v>10</v>
      </c>
      <c r="E83" s="191">
        <v>0.176</v>
      </c>
      <c r="F83" s="190">
        <v>35</v>
      </c>
      <c r="G83" s="191">
        <v>0.7</v>
      </c>
      <c r="H83" s="192">
        <v>60</v>
      </c>
      <c r="I83" s="191">
        <v>1.732</v>
      </c>
      <c r="J83" s="190">
        <v>85</v>
      </c>
      <c r="K83" s="191">
        <v>11.43</v>
      </c>
      <c r="L83" s="186"/>
      <c r="M83" s="3"/>
      <c r="N83" s="3"/>
      <c r="O83" s="3"/>
      <c r="P83" s="3"/>
      <c r="Q83" s="3"/>
      <c r="R83" s="3"/>
      <c r="S83" s="3"/>
      <c r="T83" s="187"/>
      <c r="U83" s="3"/>
      <c r="V83" s="178"/>
      <c r="W83" s="178"/>
      <c r="X83" s="178"/>
      <c r="Y83" s="178"/>
    </row>
    <row r="84" spans="1:25" s="4" customFormat="1" ht="15.75" hidden="1">
      <c r="A84" s="3"/>
      <c r="B84" s="3"/>
      <c r="C84" s="189"/>
      <c r="D84" s="189">
        <v>11</v>
      </c>
      <c r="E84" s="191">
        <v>0.194</v>
      </c>
      <c r="F84" s="190">
        <v>36</v>
      </c>
      <c r="G84" s="191">
        <v>0.726</v>
      </c>
      <c r="H84" s="192">
        <v>61</v>
      </c>
      <c r="I84" s="191">
        <v>1.804</v>
      </c>
      <c r="J84" s="190">
        <v>86</v>
      </c>
      <c r="K84" s="191">
        <v>14.3</v>
      </c>
      <c r="L84" s="186"/>
      <c r="M84" s="3"/>
      <c r="N84" s="3"/>
      <c r="O84" s="3"/>
      <c r="P84" s="3"/>
      <c r="Q84" s="3"/>
      <c r="R84" s="3"/>
      <c r="S84" s="3"/>
      <c r="T84" s="187"/>
      <c r="U84" s="3"/>
      <c r="V84" s="178"/>
      <c r="W84" s="178"/>
      <c r="X84" s="178"/>
      <c r="Y84" s="178"/>
    </row>
    <row r="85" spans="1:25" s="4" customFormat="1" ht="15.75" hidden="1">
      <c r="A85" s="3"/>
      <c r="B85" s="3"/>
      <c r="C85" s="189"/>
      <c r="D85" s="189">
        <v>12</v>
      </c>
      <c r="E85" s="191">
        <v>0.212</v>
      </c>
      <c r="F85" s="190">
        <v>37</v>
      </c>
      <c r="G85" s="191">
        <v>0.753</v>
      </c>
      <c r="H85" s="192">
        <v>62</v>
      </c>
      <c r="I85" s="191">
        <v>1.88</v>
      </c>
      <c r="J85" s="190">
        <v>87</v>
      </c>
      <c r="K85" s="191">
        <v>19.081</v>
      </c>
      <c r="L85" s="186"/>
      <c r="M85" s="3"/>
      <c r="N85" s="3"/>
      <c r="O85" s="3"/>
      <c r="P85" s="3"/>
      <c r="Q85" s="3"/>
      <c r="R85" s="3"/>
      <c r="S85" s="3"/>
      <c r="T85" s="187"/>
      <c r="U85" s="3"/>
      <c r="V85" s="178"/>
      <c r="W85" s="178"/>
      <c r="X85" s="178"/>
      <c r="Y85" s="178"/>
    </row>
    <row r="86" spans="1:25" s="4" customFormat="1" ht="15.75" hidden="1">
      <c r="A86" s="3"/>
      <c r="B86" s="3"/>
      <c r="C86" s="189"/>
      <c r="D86" s="189">
        <v>13</v>
      </c>
      <c r="E86" s="191">
        <v>0.23</v>
      </c>
      <c r="F86" s="190">
        <v>38</v>
      </c>
      <c r="G86" s="191">
        <v>0.781</v>
      </c>
      <c r="H86" s="192">
        <v>63</v>
      </c>
      <c r="I86" s="191">
        <v>1.962</v>
      </c>
      <c r="J86" s="190">
        <v>88</v>
      </c>
      <c r="K86" s="191">
        <v>28.636</v>
      </c>
      <c r="L86" s="186"/>
      <c r="M86" s="3"/>
      <c r="N86" s="3"/>
      <c r="O86" s="3"/>
      <c r="P86" s="3"/>
      <c r="Q86" s="3"/>
      <c r="R86" s="3"/>
      <c r="S86" s="3"/>
      <c r="T86" s="187"/>
      <c r="U86" s="3"/>
      <c r="V86" s="178"/>
      <c r="W86" s="178"/>
      <c r="X86" s="178"/>
      <c r="Y86" s="178"/>
    </row>
    <row r="87" spans="1:25" s="4" customFormat="1" ht="15.75" hidden="1">
      <c r="A87" s="3"/>
      <c r="B87" s="3"/>
      <c r="C87" s="189"/>
      <c r="D87" s="189">
        <v>14</v>
      </c>
      <c r="E87" s="191">
        <v>0.249</v>
      </c>
      <c r="F87" s="190">
        <v>39</v>
      </c>
      <c r="G87" s="191">
        <v>0.809</v>
      </c>
      <c r="H87" s="192">
        <v>64</v>
      </c>
      <c r="I87" s="191">
        <v>2.05</v>
      </c>
      <c r="J87" s="190">
        <v>89</v>
      </c>
      <c r="K87" s="191">
        <v>57.29</v>
      </c>
      <c r="L87" s="186"/>
      <c r="M87" s="3"/>
      <c r="N87" s="3"/>
      <c r="O87" s="3"/>
      <c r="P87" s="3"/>
      <c r="Q87" s="3"/>
      <c r="R87" s="3"/>
      <c r="S87" s="3"/>
      <c r="T87" s="187"/>
      <c r="U87" s="3"/>
      <c r="V87" s="178"/>
      <c r="W87" s="178"/>
      <c r="X87" s="178"/>
      <c r="Y87" s="178"/>
    </row>
    <row r="88" spans="1:25" s="4" customFormat="1" ht="15.75" hidden="1">
      <c r="A88" s="3"/>
      <c r="B88" s="3"/>
      <c r="C88" s="189"/>
      <c r="D88" s="189">
        <v>15</v>
      </c>
      <c r="E88" s="191">
        <v>0.267</v>
      </c>
      <c r="F88" s="190">
        <v>40</v>
      </c>
      <c r="G88" s="191">
        <v>0.839</v>
      </c>
      <c r="H88" s="192">
        <v>65</v>
      </c>
      <c r="I88" s="191">
        <v>2.144</v>
      </c>
      <c r="J88" s="190">
        <v>90</v>
      </c>
      <c r="K88" s="191">
        <v>0</v>
      </c>
      <c r="L88" s="186"/>
      <c r="M88" s="3"/>
      <c r="N88" s="3"/>
      <c r="O88" s="3"/>
      <c r="P88" s="3"/>
      <c r="Q88" s="3"/>
      <c r="R88" s="3"/>
      <c r="S88" s="3"/>
      <c r="T88" s="187"/>
      <c r="U88" s="3"/>
      <c r="V88" s="178"/>
      <c r="W88" s="178"/>
      <c r="X88" s="178"/>
      <c r="Y88" s="178"/>
    </row>
    <row r="89" spans="1:25" s="4" customFormat="1" ht="15.75" hidden="1">
      <c r="A89" s="3"/>
      <c r="B89" s="3"/>
      <c r="C89" s="189"/>
      <c r="D89" s="189">
        <v>16</v>
      </c>
      <c r="E89" s="191">
        <v>0.286</v>
      </c>
      <c r="F89" s="190">
        <v>41</v>
      </c>
      <c r="G89" s="191">
        <v>0.869</v>
      </c>
      <c r="H89" s="192">
        <v>66</v>
      </c>
      <c r="I89" s="191">
        <v>2.246</v>
      </c>
      <c r="J89" s="190"/>
      <c r="K89" s="186"/>
      <c r="L89" s="186"/>
      <c r="M89" s="3"/>
      <c r="N89" s="3"/>
      <c r="O89" s="3"/>
      <c r="P89" s="3"/>
      <c r="Q89" s="3"/>
      <c r="R89" s="3"/>
      <c r="S89" s="3"/>
      <c r="T89" s="187"/>
      <c r="U89" s="3"/>
      <c r="V89" s="178"/>
      <c r="W89" s="178"/>
      <c r="X89" s="178"/>
      <c r="Y89" s="178"/>
    </row>
    <row r="90" spans="1:25" s="4" customFormat="1" ht="15.75" hidden="1">
      <c r="A90" s="3"/>
      <c r="B90" s="3"/>
      <c r="C90" s="189"/>
      <c r="D90" s="189">
        <v>17</v>
      </c>
      <c r="E90" s="191">
        <v>0.305</v>
      </c>
      <c r="F90" s="190">
        <v>42</v>
      </c>
      <c r="G90" s="191">
        <v>0.9</v>
      </c>
      <c r="H90" s="192">
        <v>67</v>
      </c>
      <c r="I90" s="191">
        <v>2.355</v>
      </c>
      <c r="J90" s="190"/>
      <c r="K90" s="186"/>
      <c r="L90" s="186"/>
      <c r="M90" s="3"/>
      <c r="N90" s="3"/>
      <c r="O90" s="3"/>
      <c r="P90" s="3"/>
      <c r="Q90" s="3"/>
      <c r="R90" s="3"/>
      <c r="S90" s="3"/>
      <c r="T90" s="187"/>
      <c r="U90" s="3"/>
      <c r="V90" s="178"/>
      <c r="W90" s="178"/>
      <c r="X90" s="178"/>
      <c r="Y90" s="178"/>
    </row>
    <row r="91" spans="1:25" s="4" customFormat="1" ht="15.75" hidden="1">
      <c r="A91" s="3"/>
      <c r="B91" s="3"/>
      <c r="C91" s="189"/>
      <c r="D91" s="189">
        <v>18</v>
      </c>
      <c r="E91" s="191">
        <v>0.324</v>
      </c>
      <c r="F91" s="190">
        <v>43</v>
      </c>
      <c r="G91" s="191">
        <v>0.935</v>
      </c>
      <c r="H91" s="192">
        <v>68</v>
      </c>
      <c r="I91" s="191">
        <v>2.475</v>
      </c>
      <c r="J91" s="190"/>
      <c r="K91" s="186"/>
      <c r="L91" s="186"/>
      <c r="M91" s="3"/>
      <c r="N91" s="3"/>
      <c r="O91" s="3"/>
      <c r="P91" s="3"/>
      <c r="Q91" s="3"/>
      <c r="R91" s="3"/>
      <c r="S91" s="3"/>
      <c r="T91" s="187"/>
      <c r="U91" s="3"/>
      <c r="V91" s="178"/>
      <c r="W91" s="178"/>
      <c r="X91" s="178"/>
      <c r="Y91" s="178"/>
    </row>
    <row r="92" spans="1:25" s="4" customFormat="1" ht="15.75" hidden="1">
      <c r="A92" s="3"/>
      <c r="B92" s="3"/>
      <c r="C92" s="189"/>
      <c r="D92" s="189">
        <v>19</v>
      </c>
      <c r="E92" s="191">
        <v>0.344</v>
      </c>
      <c r="F92" s="190">
        <v>44</v>
      </c>
      <c r="G92" s="191">
        <v>0.965</v>
      </c>
      <c r="H92" s="192">
        <v>69</v>
      </c>
      <c r="I92" s="191">
        <v>2.605</v>
      </c>
      <c r="J92" s="190"/>
      <c r="K92" s="186"/>
      <c r="L92" s="186"/>
      <c r="M92" s="3"/>
      <c r="N92" s="3"/>
      <c r="O92" s="3"/>
      <c r="P92" s="3"/>
      <c r="Q92" s="3"/>
      <c r="R92" s="3"/>
      <c r="S92" s="3"/>
      <c r="T92" s="187"/>
      <c r="U92" s="3"/>
      <c r="V92" s="178"/>
      <c r="W92" s="178"/>
      <c r="X92" s="178"/>
      <c r="Y92" s="178"/>
    </row>
    <row r="93" spans="1:25" s="4" customFormat="1" ht="15.75" hidden="1">
      <c r="A93" s="3"/>
      <c r="B93" s="3"/>
      <c r="C93" s="189"/>
      <c r="D93" s="189">
        <v>20</v>
      </c>
      <c r="E93" s="191">
        <v>0.363</v>
      </c>
      <c r="F93" s="190">
        <v>45</v>
      </c>
      <c r="G93" s="191">
        <v>1</v>
      </c>
      <c r="H93" s="192">
        <v>70</v>
      </c>
      <c r="I93" s="191">
        <v>2.747</v>
      </c>
      <c r="J93" s="190"/>
      <c r="K93" s="186"/>
      <c r="L93" s="186"/>
      <c r="M93" s="3"/>
      <c r="N93" s="3"/>
      <c r="O93" s="3"/>
      <c r="P93" s="3"/>
      <c r="Q93" s="3"/>
      <c r="R93" s="3"/>
      <c r="S93" s="3"/>
      <c r="T93" s="187"/>
      <c r="U93" s="3"/>
      <c r="V93" s="178"/>
      <c r="W93" s="178"/>
      <c r="X93" s="178"/>
      <c r="Y93" s="178"/>
    </row>
    <row r="94" spans="1:25" s="4" customFormat="1" ht="15.75" hidden="1">
      <c r="A94" s="3"/>
      <c r="B94" s="3"/>
      <c r="C94" s="189"/>
      <c r="D94" s="189">
        <v>21</v>
      </c>
      <c r="E94" s="191">
        <v>0.383</v>
      </c>
      <c r="F94" s="190">
        <v>46</v>
      </c>
      <c r="G94" s="191">
        <v>1.035</v>
      </c>
      <c r="H94" s="192">
        <v>71</v>
      </c>
      <c r="I94" s="191">
        <v>2.904</v>
      </c>
      <c r="J94" s="190"/>
      <c r="K94" s="186"/>
      <c r="L94" s="186"/>
      <c r="M94" s="3"/>
      <c r="N94" s="3"/>
      <c r="O94" s="3"/>
      <c r="P94" s="3"/>
      <c r="Q94" s="3"/>
      <c r="R94" s="3"/>
      <c r="S94" s="3"/>
      <c r="T94" s="187"/>
      <c r="U94" s="3"/>
      <c r="V94" s="178"/>
      <c r="W94" s="178"/>
      <c r="X94" s="178"/>
      <c r="Y94" s="178"/>
    </row>
    <row r="95" spans="1:25" s="4" customFormat="1" ht="15.75" hidden="1">
      <c r="A95" s="3"/>
      <c r="B95" s="3"/>
      <c r="C95" s="189"/>
      <c r="D95" s="189">
        <v>22</v>
      </c>
      <c r="E95" s="191">
        <v>0.404</v>
      </c>
      <c r="F95" s="190">
        <v>47</v>
      </c>
      <c r="G95" s="191">
        <v>1.072</v>
      </c>
      <c r="H95" s="192">
        <v>72</v>
      </c>
      <c r="I95" s="191">
        <v>3.077</v>
      </c>
      <c r="J95" s="190"/>
      <c r="K95" s="186"/>
      <c r="L95" s="186"/>
      <c r="M95" s="3"/>
      <c r="N95" s="3"/>
      <c r="O95" s="3"/>
      <c r="P95" s="3"/>
      <c r="Q95" s="3"/>
      <c r="R95" s="3"/>
      <c r="S95" s="3"/>
      <c r="T95" s="187"/>
      <c r="U95" s="3"/>
      <c r="V95" s="178"/>
      <c r="W95" s="178"/>
      <c r="X95" s="178"/>
      <c r="Y95" s="178"/>
    </row>
    <row r="96" spans="1:25" s="4" customFormat="1" ht="15.75" hidden="1">
      <c r="A96" s="3"/>
      <c r="B96" s="3"/>
      <c r="C96" s="189"/>
      <c r="D96" s="189">
        <v>23</v>
      </c>
      <c r="E96" s="191">
        <v>0.424</v>
      </c>
      <c r="F96" s="190">
        <v>48</v>
      </c>
      <c r="G96" s="191">
        <v>1.11</v>
      </c>
      <c r="H96" s="192">
        <v>73</v>
      </c>
      <c r="I96" s="191">
        <v>3.27</v>
      </c>
      <c r="J96" s="190"/>
      <c r="K96" s="186"/>
      <c r="L96" s="186"/>
      <c r="M96" s="3"/>
      <c r="N96" s="3"/>
      <c r="O96" s="3"/>
      <c r="P96" s="3"/>
      <c r="Q96" s="3"/>
      <c r="R96" s="3"/>
      <c r="S96" s="3"/>
      <c r="T96" s="187"/>
      <c r="U96" s="3"/>
      <c r="V96" s="178"/>
      <c r="W96" s="178"/>
      <c r="X96" s="178"/>
      <c r="Y96" s="178"/>
    </row>
    <row r="97" spans="1:25" s="4" customFormat="1" ht="15.75" hidden="1">
      <c r="A97" s="3"/>
      <c r="B97" s="3"/>
      <c r="C97" s="189"/>
      <c r="D97" s="189">
        <v>24</v>
      </c>
      <c r="E97" s="191">
        <v>0.445</v>
      </c>
      <c r="F97" s="190">
        <v>49</v>
      </c>
      <c r="G97" s="191">
        <v>1.15</v>
      </c>
      <c r="H97" s="192">
        <v>74</v>
      </c>
      <c r="I97" s="191">
        <v>3.487</v>
      </c>
      <c r="J97" s="190"/>
      <c r="K97" s="186"/>
      <c r="L97" s="186"/>
      <c r="M97" s="3"/>
      <c r="N97" s="3"/>
      <c r="O97" s="3"/>
      <c r="P97" s="3"/>
      <c r="Q97" s="3"/>
      <c r="R97" s="3"/>
      <c r="S97" s="3"/>
      <c r="T97" s="187"/>
      <c r="U97" s="3"/>
      <c r="V97" s="178"/>
      <c r="W97" s="178"/>
      <c r="X97" s="178"/>
      <c r="Y97" s="178"/>
    </row>
    <row r="98" spans="1:25" s="4" customFormat="1" ht="15.75" hidden="1">
      <c r="A98" s="3"/>
      <c r="B98" s="3"/>
      <c r="C98" s="189"/>
      <c r="D98" s="189">
        <v>25</v>
      </c>
      <c r="E98" s="191">
        <v>0.466</v>
      </c>
      <c r="F98" s="190">
        <v>50</v>
      </c>
      <c r="G98" s="191">
        <v>1.191</v>
      </c>
      <c r="H98" s="192">
        <v>75</v>
      </c>
      <c r="I98" s="191">
        <v>3.732</v>
      </c>
      <c r="J98" s="190"/>
      <c r="K98" s="186"/>
      <c r="L98" s="186"/>
      <c r="M98" s="3"/>
      <c r="N98" s="3"/>
      <c r="O98" s="3"/>
      <c r="P98" s="3"/>
      <c r="Q98" s="3"/>
      <c r="R98" s="3"/>
      <c r="S98" s="3"/>
      <c r="T98" s="187"/>
      <c r="U98" s="3"/>
      <c r="V98" s="178"/>
      <c r="W98" s="178"/>
      <c r="X98" s="178"/>
      <c r="Y98" s="178"/>
    </row>
    <row r="99" spans="1:25" s="4" customFormat="1" ht="15.75" hidden="1">
      <c r="A99" s="3"/>
      <c r="B99" s="3"/>
      <c r="C99" s="189"/>
      <c r="D99" s="190">
        <v>26</v>
      </c>
      <c r="E99" s="191">
        <v>0.487</v>
      </c>
      <c r="F99" s="190"/>
      <c r="G99" s="198"/>
      <c r="H99" s="192"/>
      <c r="I99" s="192"/>
      <c r="J99" s="186"/>
      <c r="K99" s="186"/>
      <c r="L99" s="186"/>
      <c r="M99" s="3"/>
      <c r="N99" s="3"/>
      <c r="O99" s="3"/>
      <c r="P99" s="3"/>
      <c r="Q99" s="3"/>
      <c r="R99" s="3"/>
      <c r="S99" s="3"/>
      <c r="T99" s="187"/>
      <c r="U99" s="3"/>
      <c r="V99" s="178"/>
      <c r="W99" s="178"/>
      <c r="X99" s="178"/>
      <c r="Y99" s="178"/>
    </row>
    <row r="100" spans="1:25" s="4" customFormat="1" ht="15.75" hidden="1">
      <c r="A100" s="3"/>
      <c r="B100" s="3"/>
      <c r="C100" s="189"/>
      <c r="D100" s="190">
        <v>27</v>
      </c>
      <c r="E100" s="191">
        <v>0.509</v>
      </c>
      <c r="F100" s="190"/>
      <c r="G100" s="198"/>
      <c r="H100" s="192"/>
      <c r="I100" s="192"/>
      <c r="J100" s="186"/>
      <c r="K100" s="186"/>
      <c r="L100" s="186"/>
      <c r="M100" s="3"/>
      <c r="N100" s="3"/>
      <c r="O100" s="3"/>
      <c r="P100" s="3"/>
      <c r="Q100" s="3"/>
      <c r="R100" s="3"/>
      <c r="S100" s="3"/>
      <c r="T100" s="187"/>
      <c r="U100" s="3"/>
      <c r="V100" s="178"/>
      <c r="W100" s="178"/>
      <c r="X100" s="178"/>
      <c r="Y100" s="178"/>
    </row>
    <row r="101" spans="1:25" s="4" customFormat="1" ht="15.75" hidden="1">
      <c r="A101" s="3"/>
      <c r="B101" s="3"/>
      <c r="C101" s="189"/>
      <c r="D101" s="190">
        <v>28</v>
      </c>
      <c r="E101" s="191">
        <v>0.531</v>
      </c>
      <c r="F101" s="190"/>
      <c r="G101" s="198"/>
      <c r="H101" s="192"/>
      <c r="I101" s="192"/>
      <c r="J101" s="186"/>
      <c r="K101" s="186"/>
      <c r="L101" s="186"/>
      <c r="M101" s="3"/>
      <c r="N101" s="3"/>
      <c r="O101" s="3"/>
      <c r="P101" s="3"/>
      <c r="Q101" s="3"/>
      <c r="R101" s="3"/>
      <c r="S101" s="3"/>
      <c r="T101" s="187"/>
      <c r="U101" s="3"/>
      <c r="V101" s="178"/>
      <c r="W101" s="178"/>
      <c r="X101" s="178"/>
      <c r="Y101" s="178"/>
    </row>
    <row r="102" spans="1:25" s="4" customFormat="1" ht="15.75" hidden="1">
      <c r="A102" s="3"/>
      <c r="B102" s="3"/>
      <c r="C102" s="189"/>
      <c r="D102" s="199">
        <v>29</v>
      </c>
      <c r="E102" s="191">
        <v>0.554</v>
      </c>
      <c r="F102" s="190"/>
      <c r="G102" s="198"/>
      <c r="H102" s="192"/>
      <c r="I102" s="192"/>
      <c r="J102" s="186"/>
      <c r="K102" s="186"/>
      <c r="L102" s="186"/>
      <c r="M102" s="3"/>
      <c r="N102" s="3"/>
      <c r="O102" s="3"/>
      <c r="P102" s="3"/>
      <c r="Q102" s="3"/>
      <c r="R102" s="3"/>
      <c r="S102" s="3"/>
      <c r="T102" s="187"/>
      <c r="U102" s="3"/>
      <c r="V102" s="178"/>
      <c r="W102" s="178"/>
      <c r="X102" s="178"/>
      <c r="Y102" s="178"/>
    </row>
    <row r="103" spans="1:25" s="4" customFormat="1" ht="15.75" hidden="1">
      <c r="A103" s="3"/>
      <c r="B103" s="3"/>
      <c r="C103" s="189"/>
      <c r="D103" s="190">
        <v>30</v>
      </c>
      <c r="E103" s="191">
        <v>0.577</v>
      </c>
      <c r="F103" s="190"/>
      <c r="G103" s="198"/>
      <c r="H103" s="192"/>
      <c r="I103" s="192"/>
      <c r="J103" s="186"/>
      <c r="K103" s="186"/>
      <c r="L103" s="186"/>
      <c r="M103" s="3"/>
      <c r="N103" s="3"/>
      <c r="O103" s="3"/>
      <c r="P103" s="3"/>
      <c r="Q103" s="3"/>
      <c r="R103" s="3"/>
      <c r="S103" s="3"/>
      <c r="T103" s="187"/>
      <c r="U103" s="3"/>
      <c r="V103" s="178"/>
      <c r="W103" s="178"/>
      <c r="X103" s="178"/>
      <c r="Y103" s="178"/>
    </row>
    <row r="104" spans="1:25" s="4" customFormat="1" ht="15.75" hidden="1">
      <c r="A104" s="3"/>
      <c r="B104" s="3"/>
      <c r="C104" s="189"/>
      <c r="D104" s="190">
        <v>31</v>
      </c>
      <c r="E104" s="191">
        <v>0.6</v>
      </c>
      <c r="F104" s="190"/>
      <c r="G104" s="198"/>
      <c r="H104" s="192"/>
      <c r="I104" s="192"/>
      <c r="J104" s="186"/>
      <c r="K104" s="186"/>
      <c r="L104" s="186"/>
      <c r="M104" s="3"/>
      <c r="N104" s="3"/>
      <c r="O104" s="3"/>
      <c r="P104" s="3"/>
      <c r="Q104" s="3"/>
      <c r="R104" s="3"/>
      <c r="S104" s="3"/>
      <c r="T104" s="187"/>
      <c r="U104" s="3"/>
      <c r="V104" s="178"/>
      <c r="W104" s="178"/>
      <c r="X104" s="178"/>
      <c r="Y104" s="178"/>
    </row>
    <row r="105" spans="1:25" s="4" customFormat="1" ht="15.75" hidden="1">
      <c r="A105" s="3"/>
      <c r="B105" s="3"/>
      <c r="C105" s="189"/>
      <c r="D105" s="190">
        <v>32</v>
      </c>
      <c r="E105" s="191">
        <v>0.624</v>
      </c>
      <c r="F105" s="190"/>
      <c r="G105" s="198"/>
      <c r="H105" s="192"/>
      <c r="I105" s="192"/>
      <c r="J105" s="186"/>
      <c r="K105" s="186"/>
      <c r="L105" s="186"/>
      <c r="M105" s="3"/>
      <c r="N105" s="3"/>
      <c r="O105" s="3"/>
      <c r="P105" s="3"/>
      <c r="Q105" s="3"/>
      <c r="R105" s="3"/>
      <c r="S105" s="3"/>
      <c r="T105" s="187"/>
      <c r="U105" s="3"/>
      <c r="V105" s="178"/>
      <c r="W105" s="178"/>
      <c r="X105" s="178"/>
      <c r="Y105" s="178"/>
    </row>
    <row r="106" spans="1:25" s="4" customFormat="1" ht="15.75" hidden="1">
      <c r="A106" s="3"/>
      <c r="B106" s="3"/>
      <c r="C106" s="189"/>
      <c r="D106" s="190">
        <v>33</v>
      </c>
      <c r="E106" s="191">
        <v>0.649</v>
      </c>
      <c r="F106" s="190"/>
      <c r="G106" s="198"/>
      <c r="H106" s="192"/>
      <c r="I106" s="192"/>
      <c r="J106" s="186"/>
      <c r="K106" s="186"/>
      <c r="L106" s="186"/>
      <c r="M106" s="3"/>
      <c r="N106" s="3"/>
      <c r="O106" s="3"/>
      <c r="P106" s="3"/>
      <c r="Q106" s="3"/>
      <c r="R106" s="3"/>
      <c r="S106" s="3"/>
      <c r="T106" s="187"/>
      <c r="U106" s="3"/>
      <c r="V106" s="178"/>
      <c r="W106" s="178"/>
      <c r="X106" s="178"/>
      <c r="Y106" s="178"/>
    </row>
    <row r="107" spans="1:25" s="4" customFormat="1" ht="15.75" hidden="1">
      <c r="A107" s="3"/>
      <c r="B107" s="3"/>
      <c r="C107" s="189"/>
      <c r="D107" s="190">
        <v>34</v>
      </c>
      <c r="E107" s="191">
        <v>0.674</v>
      </c>
      <c r="F107" s="190"/>
      <c r="G107" s="198"/>
      <c r="H107" s="192"/>
      <c r="I107" s="192"/>
      <c r="J107" s="186"/>
      <c r="K107" s="186"/>
      <c r="L107" s="186"/>
      <c r="M107" s="3"/>
      <c r="N107" s="3"/>
      <c r="O107" s="3"/>
      <c r="P107" s="3"/>
      <c r="Q107" s="3"/>
      <c r="R107" s="3"/>
      <c r="S107" s="3"/>
      <c r="T107" s="187"/>
      <c r="U107" s="3"/>
      <c r="V107" s="178"/>
      <c r="W107" s="178"/>
      <c r="X107" s="178"/>
      <c r="Y107" s="178"/>
    </row>
    <row r="108" spans="1:25" ht="15.75" hidden="1">
      <c r="A108" s="3"/>
      <c r="B108" s="3"/>
      <c r="C108" s="189"/>
      <c r="D108" s="190">
        <v>35</v>
      </c>
      <c r="E108" s="191">
        <v>0.7</v>
      </c>
      <c r="F108" s="190"/>
      <c r="G108" s="198"/>
      <c r="H108" s="192"/>
      <c r="I108" s="192"/>
      <c r="J108" s="186"/>
      <c r="K108" s="186"/>
      <c r="L108" s="186"/>
      <c r="M108" s="3"/>
      <c r="N108" s="3"/>
      <c r="O108" s="3"/>
      <c r="P108" s="3"/>
      <c r="Q108" s="3"/>
      <c r="R108" s="3"/>
      <c r="S108" s="3"/>
      <c r="T108" s="187"/>
      <c r="U108" s="3"/>
      <c r="V108" s="178"/>
      <c r="W108" s="178"/>
      <c r="X108" s="178"/>
      <c r="Y108" s="178"/>
    </row>
    <row r="109" spans="1:25" ht="15.75" hidden="1">
      <c r="A109" s="2"/>
      <c r="B109" s="2"/>
      <c r="C109" s="189"/>
      <c r="D109" s="190">
        <v>36</v>
      </c>
      <c r="E109" s="191">
        <v>0.726</v>
      </c>
      <c r="F109" s="190"/>
      <c r="G109" s="198"/>
      <c r="H109" s="192"/>
      <c r="I109" s="192"/>
      <c r="J109" s="186"/>
      <c r="K109" s="186"/>
      <c r="L109" s="186"/>
      <c r="M109" s="3"/>
      <c r="N109" s="3"/>
      <c r="O109" s="3"/>
      <c r="P109" s="3"/>
      <c r="Q109" s="3"/>
      <c r="R109" s="3"/>
      <c r="S109" s="3"/>
      <c r="T109" s="187"/>
      <c r="U109" s="3"/>
      <c r="V109" s="178"/>
      <c r="W109" s="178"/>
      <c r="X109" s="178"/>
      <c r="Y109" s="178"/>
    </row>
    <row r="110" spans="1:25" ht="15.75" hidden="1">
      <c r="A110" s="2"/>
      <c r="B110" s="2"/>
      <c r="C110" s="189"/>
      <c r="D110" s="190">
        <v>37</v>
      </c>
      <c r="E110" s="191">
        <v>0.753</v>
      </c>
      <c r="F110" s="190"/>
      <c r="G110" s="198"/>
      <c r="H110" s="192"/>
      <c r="I110" s="192"/>
      <c r="J110" s="186"/>
      <c r="K110" s="186"/>
      <c r="L110" s="186"/>
      <c r="M110" s="3"/>
      <c r="N110" s="3"/>
      <c r="O110" s="3"/>
      <c r="P110" s="3"/>
      <c r="Q110" s="3"/>
      <c r="R110" s="3"/>
      <c r="S110" s="3"/>
      <c r="T110" s="187"/>
      <c r="U110" s="3"/>
      <c r="V110" s="178"/>
      <c r="W110" s="178"/>
      <c r="X110" s="178"/>
      <c r="Y110" s="178"/>
    </row>
    <row r="111" spans="1:25" ht="15.75" hidden="1">
      <c r="A111" s="2"/>
      <c r="B111" s="2"/>
      <c r="C111" s="189"/>
      <c r="D111" s="190">
        <v>38</v>
      </c>
      <c r="E111" s="191">
        <v>0.781</v>
      </c>
      <c r="F111" s="190"/>
      <c r="G111" s="198"/>
      <c r="H111" s="192"/>
      <c r="I111" s="192"/>
      <c r="J111" s="186"/>
      <c r="K111" s="186"/>
      <c r="L111" s="186"/>
      <c r="M111" s="3"/>
      <c r="N111" s="3"/>
      <c r="O111" s="3"/>
      <c r="P111" s="3"/>
      <c r="Q111" s="3"/>
      <c r="R111" s="3"/>
      <c r="S111" s="3"/>
      <c r="T111" s="187"/>
      <c r="U111" s="3"/>
      <c r="V111" s="178"/>
      <c r="W111" s="178"/>
      <c r="X111" s="178"/>
      <c r="Y111" s="178"/>
    </row>
    <row r="112" spans="1:25" ht="15.75" hidden="1">
      <c r="A112" s="2"/>
      <c r="B112" s="2"/>
      <c r="C112" s="189"/>
      <c r="D112" s="190">
        <v>39</v>
      </c>
      <c r="E112" s="191">
        <v>0.809</v>
      </c>
      <c r="F112" s="190"/>
      <c r="G112" s="198"/>
      <c r="H112" s="192"/>
      <c r="I112" s="192"/>
      <c r="J112" s="186"/>
      <c r="K112" s="186"/>
      <c r="L112" s="186"/>
      <c r="M112" s="3"/>
      <c r="N112" s="3"/>
      <c r="O112" s="3"/>
      <c r="P112" s="3"/>
      <c r="Q112" s="3"/>
      <c r="R112" s="3"/>
      <c r="S112" s="3"/>
      <c r="T112" s="187"/>
      <c r="U112" s="3"/>
      <c r="V112" s="178"/>
      <c r="W112" s="178"/>
      <c r="X112" s="178"/>
      <c r="Y112" s="178"/>
    </row>
    <row r="113" spans="1:25" ht="15.75" hidden="1">
      <c r="A113" s="2"/>
      <c r="B113" s="2"/>
      <c r="C113" s="189"/>
      <c r="D113" s="190">
        <v>40</v>
      </c>
      <c r="E113" s="191">
        <v>0.839</v>
      </c>
      <c r="F113" s="190"/>
      <c r="G113" s="198"/>
      <c r="H113" s="192"/>
      <c r="I113" s="192"/>
      <c r="J113" s="186"/>
      <c r="K113" s="186"/>
      <c r="L113" s="186"/>
      <c r="M113" s="3"/>
      <c r="N113" s="3"/>
      <c r="O113" s="3"/>
      <c r="P113" s="3"/>
      <c r="Q113" s="3"/>
      <c r="R113" s="3"/>
      <c r="S113" s="3"/>
      <c r="T113" s="187"/>
      <c r="U113" s="3"/>
      <c r="V113" s="178"/>
      <c r="W113" s="178"/>
      <c r="X113" s="178"/>
      <c r="Y113" s="178"/>
    </row>
    <row r="114" spans="1:25" ht="15.75" hidden="1">
      <c r="A114" s="2"/>
      <c r="B114" s="2"/>
      <c r="C114" s="189"/>
      <c r="D114" s="190">
        <v>41</v>
      </c>
      <c r="E114" s="191">
        <v>0.869</v>
      </c>
      <c r="F114" s="190"/>
      <c r="G114" s="198"/>
      <c r="H114" s="192"/>
      <c r="I114" s="192"/>
      <c r="J114" s="186"/>
      <c r="K114" s="186"/>
      <c r="L114" s="186"/>
      <c r="M114" s="3"/>
      <c r="N114" s="3"/>
      <c r="O114" s="3"/>
      <c r="P114" s="3"/>
      <c r="Q114" s="3"/>
      <c r="R114" s="3"/>
      <c r="S114" s="3"/>
      <c r="T114" s="187"/>
      <c r="U114" s="3"/>
      <c r="V114" s="178"/>
      <c r="W114" s="178"/>
      <c r="X114" s="178"/>
      <c r="Y114" s="178"/>
    </row>
    <row r="115" spans="1:25" ht="15.75" hidden="1">
      <c r="A115" s="2"/>
      <c r="B115" s="2"/>
      <c r="C115" s="189"/>
      <c r="D115" s="190">
        <v>42</v>
      </c>
      <c r="E115" s="191">
        <v>0.9</v>
      </c>
      <c r="F115" s="190"/>
      <c r="G115" s="198"/>
      <c r="H115" s="192"/>
      <c r="I115" s="192"/>
      <c r="J115" s="186"/>
      <c r="K115" s="186"/>
      <c r="L115" s="186"/>
      <c r="M115" s="3"/>
      <c r="N115" s="3"/>
      <c r="O115" s="3"/>
      <c r="P115" s="3"/>
      <c r="Q115" s="3"/>
      <c r="R115" s="3"/>
      <c r="S115" s="3"/>
      <c r="T115" s="187"/>
      <c r="U115" s="3"/>
      <c r="V115" s="178"/>
      <c r="W115" s="178"/>
      <c r="X115" s="178"/>
      <c r="Y115" s="178"/>
    </row>
    <row r="116" spans="1:25" ht="15.75" hidden="1">
      <c r="A116" s="2"/>
      <c r="B116" s="2"/>
      <c r="C116" s="189"/>
      <c r="D116" s="190">
        <v>43</v>
      </c>
      <c r="E116" s="191">
        <v>0.935</v>
      </c>
      <c r="F116" s="190"/>
      <c r="G116" s="198"/>
      <c r="H116" s="192"/>
      <c r="I116" s="192"/>
      <c r="J116" s="186"/>
      <c r="K116" s="186"/>
      <c r="L116" s="186"/>
      <c r="M116" s="3"/>
      <c r="N116" s="3"/>
      <c r="O116" s="3"/>
      <c r="P116" s="3"/>
      <c r="Q116" s="3"/>
      <c r="R116" s="3"/>
      <c r="S116" s="3"/>
      <c r="T116" s="187"/>
      <c r="U116" s="3"/>
      <c r="V116" s="178"/>
      <c r="W116" s="178"/>
      <c r="X116" s="178"/>
      <c r="Y116" s="178"/>
    </row>
    <row r="117" spans="1:25" ht="15.75" hidden="1">
      <c r="A117" s="2"/>
      <c r="B117" s="2"/>
      <c r="C117" s="189"/>
      <c r="D117" s="190">
        <v>44</v>
      </c>
      <c r="E117" s="191">
        <v>0.965</v>
      </c>
      <c r="F117" s="190"/>
      <c r="G117" s="198"/>
      <c r="H117" s="192"/>
      <c r="I117" s="192"/>
      <c r="J117" s="186"/>
      <c r="K117" s="186"/>
      <c r="L117" s="186"/>
      <c r="M117" s="3"/>
      <c r="N117" s="3"/>
      <c r="O117" s="3"/>
      <c r="P117" s="3"/>
      <c r="Q117" s="3"/>
      <c r="R117" s="3"/>
      <c r="S117" s="3"/>
      <c r="T117" s="187"/>
      <c r="U117" s="3"/>
      <c r="V117" s="178"/>
      <c r="W117" s="178"/>
      <c r="X117" s="178"/>
      <c r="Y117" s="178"/>
    </row>
    <row r="118" spans="1:25" ht="15.75" hidden="1">
      <c r="A118" s="2"/>
      <c r="B118" s="2"/>
      <c r="C118" s="189"/>
      <c r="D118" s="190">
        <v>45</v>
      </c>
      <c r="E118" s="191">
        <v>1</v>
      </c>
      <c r="F118" s="190"/>
      <c r="G118" s="198"/>
      <c r="H118" s="192"/>
      <c r="I118" s="192"/>
      <c r="J118" s="186"/>
      <c r="K118" s="186"/>
      <c r="L118" s="186"/>
      <c r="M118" s="3"/>
      <c r="N118" s="3"/>
      <c r="O118" s="3"/>
      <c r="P118" s="3"/>
      <c r="Q118" s="3"/>
      <c r="R118" s="3"/>
      <c r="S118" s="3"/>
      <c r="T118" s="187"/>
      <c r="U118" s="3"/>
      <c r="V118" s="178"/>
      <c r="W118" s="178"/>
      <c r="X118" s="178"/>
      <c r="Y118" s="178"/>
    </row>
    <row r="119" spans="1:25" ht="15.75" hidden="1">
      <c r="A119" s="2"/>
      <c r="B119" s="2"/>
      <c r="C119" s="189"/>
      <c r="D119" s="190">
        <v>46</v>
      </c>
      <c r="E119" s="191">
        <v>1.035</v>
      </c>
      <c r="F119" s="190"/>
      <c r="G119" s="198"/>
      <c r="H119" s="192"/>
      <c r="I119" s="192"/>
      <c r="J119" s="186"/>
      <c r="K119" s="186"/>
      <c r="L119" s="186"/>
      <c r="M119" s="3"/>
      <c r="N119" s="3"/>
      <c r="O119" s="3"/>
      <c r="P119" s="3"/>
      <c r="Q119" s="3"/>
      <c r="R119" s="3"/>
      <c r="S119" s="3"/>
      <c r="T119" s="187"/>
      <c r="U119" s="3"/>
      <c r="V119" s="178"/>
      <c r="W119" s="178"/>
      <c r="X119" s="178"/>
      <c r="Y119" s="178"/>
    </row>
    <row r="120" spans="1:25" ht="15.75" hidden="1">
      <c r="A120" s="2"/>
      <c r="B120" s="2"/>
      <c r="C120" s="189"/>
      <c r="D120" s="190">
        <v>47</v>
      </c>
      <c r="E120" s="191">
        <v>1.072</v>
      </c>
      <c r="F120" s="190"/>
      <c r="G120" s="198"/>
      <c r="H120" s="192"/>
      <c r="I120" s="192"/>
      <c r="J120" s="186"/>
      <c r="K120" s="186"/>
      <c r="L120" s="186"/>
      <c r="M120" s="3"/>
      <c r="N120" s="3"/>
      <c r="O120" s="3"/>
      <c r="P120" s="3"/>
      <c r="Q120" s="3"/>
      <c r="R120" s="3"/>
      <c r="S120" s="3"/>
      <c r="T120" s="187"/>
      <c r="U120" s="3"/>
      <c r="V120" s="178"/>
      <c r="W120" s="178"/>
      <c r="X120" s="178"/>
      <c r="Y120" s="178"/>
    </row>
    <row r="121" spans="1:25" ht="15.75" hidden="1">
      <c r="A121" s="2"/>
      <c r="B121" s="2"/>
      <c r="C121" s="189"/>
      <c r="D121" s="190">
        <v>48</v>
      </c>
      <c r="E121" s="191">
        <v>1.11</v>
      </c>
      <c r="F121" s="190"/>
      <c r="G121" s="198"/>
      <c r="H121" s="192"/>
      <c r="I121" s="192"/>
      <c r="J121" s="186"/>
      <c r="K121" s="186"/>
      <c r="L121" s="186"/>
      <c r="M121" s="3"/>
      <c r="N121" s="3"/>
      <c r="O121" s="3"/>
      <c r="P121" s="3"/>
      <c r="Q121" s="3"/>
      <c r="R121" s="3"/>
      <c r="S121" s="3"/>
      <c r="T121" s="187"/>
      <c r="U121" s="3"/>
      <c r="V121" s="178"/>
      <c r="W121" s="178"/>
      <c r="X121" s="178"/>
      <c r="Y121" s="178"/>
    </row>
    <row r="122" spans="1:25" ht="15.75" hidden="1">
      <c r="A122" s="2"/>
      <c r="B122" s="2"/>
      <c r="C122" s="189"/>
      <c r="D122" s="190">
        <v>49</v>
      </c>
      <c r="E122" s="191">
        <v>1.15</v>
      </c>
      <c r="F122" s="190"/>
      <c r="G122" s="198"/>
      <c r="H122" s="192"/>
      <c r="I122" s="192"/>
      <c r="J122" s="186"/>
      <c r="K122" s="186"/>
      <c r="L122" s="186"/>
      <c r="M122" s="3"/>
      <c r="N122" s="3"/>
      <c r="O122" s="3"/>
      <c r="P122" s="3"/>
      <c r="Q122" s="3"/>
      <c r="R122" s="3"/>
      <c r="S122" s="3"/>
      <c r="T122" s="187"/>
      <c r="U122" s="3"/>
      <c r="V122" s="178"/>
      <c r="W122" s="178"/>
      <c r="X122" s="178"/>
      <c r="Y122" s="178"/>
    </row>
    <row r="123" spans="1:25" ht="15.75" hidden="1">
      <c r="A123" s="2"/>
      <c r="B123" s="2"/>
      <c r="C123" s="189"/>
      <c r="D123" s="190">
        <v>50</v>
      </c>
      <c r="E123" s="191">
        <v>1.191</v>
      </c>
      <c r="F123" s="190"/>
      <c r="G123" s="198"/>
      <c r="H123" s="192"/>
      <c r="I123" s="192"/>
      <c r="J123" s="186"/>
      <c r="K123" s="186"/>
      <c r="L123" s="186"/>
      <c r="M123" s="3"/>
      <c r="N123" s="3"/>
      <c r="O123" s="3"/>
      <c r="P123" s="3"/>
      <c r="Q123" s="3"/>
      <c r="R123" s="3"/>
      <c r="S123" s="3"/>
      <c r="T123" s="187"/>
      <c r="U123" s="3"/>
      <c r="V123" s="178"/>
      <c r="W123" s="178"/>
      <c r="X123" s="178"/>
      <c r="Y123" s="178"/>
    </row>
    <row r="124" spans="1:25" ht="15.75" hidden="1">
      <c r="A124" s="2"/>
      <c r="B124" s="2"/>
      <c r="C124" s="189"/>
      <c r="D124" s="190">
        <v>51</v>
      </c>
      <c r="E124" s="191">
        <v>1.234</v>
      </c>
      <c r="F124" s="190"/>
      <c r="G124" s="198"/>
      <c r="H124" s="192"/>
      <c r="I124" s="192"/>
      <c r="J124" s="186"/>
      <c r="K124" s="186"/>
      <c r="L124" s="186"/>
      <c r="M124" s="3"/>
      <c r="N124" s="3"/>
      <c r="O124" s="3"/>
      <c r="P124" s="3"/>
      <c r="Q124" s="3"/>
      <c r="R124" s="3"/>
      <c r="S124" s="3"/>
      <c r="T124" s="187"/>
      <c r="U124" s="3"/>
      <c r="V124" s="178"/>
      <c r="W124" s="178"/>
      <c r="X124" s="178"/>
      <c r="Y124" s="178"/>
    </row>
    <row r="125" spans="1:25" ht="15.75" hidden="1">
      <c r="A125" s="2"/>
      <c r="B125" s="2"/>
      <c r="C125" s="189"/>
      <c r="D125" s="190">
        <v>52</v>
      </c>
      <c r="E125" s="191">
        <v>1.279</v>
      </c>
      <c r="F125" s="190"/>
      <c r="G125" s="198"/>
      <c r="H125" s="192"/>
      <c r="I125" s="192"/>
      <c r="J125" s="186"/>
      <c r="K125" s="186"/>
      <c r="L125" s="186"/>
      <c r="M125" s="3"/>
      <c r="N125" s="3"/>
      <c r="O125" s="3"/>
      <c r="P125" s="3"/>
      <c r="Q125" s="3"/>
      <c r="R125" s="3"/>
      <c r="S125" s="3"/>
      <c r="T125" s="187"/>
      <c r="U125" s="3"/>
      <c r="V125" s="178"/>
      <c r="W125" s="178"/>
      <c r="X125" s="178"/>
      <c r="Y125" s="178"/>
    </row>
    <row r="126" spans="1:25" ht="15.75" hidden="1">
      <c r="A126" s="2"/>
      <c r="B126" s="2"/>
      <c r="C126" s="189"/>
      <c r="D126" s="190">
        <v>53</v>
      </c>
      <c r="E126" s="191">
        <v>1.327</v>
      </c>
      <c r="F126" s="190"/>
      <c r="G126" s="198"/>
      <c r="H126" s="192"/>
      <c r="I126" s="192"/>
      <c r="J126" s="186"/>
      <c r="K126" s="186"/>
      <c r="L126" s="186"/>
      <c r="M126" s="3"/>
      <c r="N126" s="3"/>
      <c r="O126" s="3"/>
      <c r="P126" s="3"/>
      <c r="Q126" s="3"/>
      <c r="R126" s="3"/>
      <c r="S126" s="3"/>
      <c r="T126" s="187"/>
      <c r="U126" s="3"/>
      <c r="V126" s="178"/>
      <c r="W126" s="178"/>
      <c r="X126" s="178"/>
      <c r="Y126" s="178"/>
    </row>
    <row r="127" spans="1:25" ht="15.75" hidden="1">
      <c r="A127" s="2"/>
      <c r="B127" s="2"/>
      <c r="C127" s="189"/>
      <c r="D127" s="199">
        <v>54</v>
      </c>
      <c r="E127" s="191">
        <v>1.376</v>
      </c>
      <c r="F127" s="190"/>
      <c r="G127" s="198"/>
      <c r="H127" s="192"/>
      <c r="I127" s="192"/>
      <c r="J127" s="186"/>
      <c r="K127" s="186"/>
      <c r="L127" s="186"/>
      <c r="M127" s="3"/>
      <c r="N127" s="3"/>
      <c r="O127" s="3"/>
      <c r="P127" s="3"/>
      <c r="Q127" s="3"/>
      <c r="R127" s="3"/>
      <c r="S127" s="3"/>
      <c r="T127" s="187"/>
      <c r="U127" s="3"/>
      <c r="V127" s="178"/>
      <c r="W127" s="178"/>
      <c r="X127" s="178"/>
      <c r="Y127" s="178"/>
    </row>
    <row r="128" spans="1:25" ht="15.75" hidden="1">
      <c r="A128" s="2"/>
      <c r="B128" s="2"/>
      <c r="C128" s="189"/>
      <c r="D128" s="190">
        <v>55</v>
      </c>
      <c r="E128" s="191">
        <v>1.428</v>
      </c>
      <c r="F128" s="190"/>
      <c r="G128" s="198"/>
      <c r="H128" s="192"/>
      <c r="I128" s="192"/>
      <c r="J128" s="186"/>
      <c r="K128" s="186"/>
      <c r="L128" s="186"/>
      <c r="M128" s="3"/>
      <c r="N128" s="3"/>
      <c r="O128" s="3"/>
      <c r="P128" s="3"/>
      <c r="Q128" s="3"/>
      <c r="R128" s="3"/>
      <c r="S128" s="3"/>
      <c r="T128" s="187"/>
      <c r="U128" s="3"/>
      <c r="V128" s="178"/>
      <c r="W128" s="178"/>
      <c r="X128" s="178"/>
      <c r="Y128" s="178"/>
    </row>
    <row r="129" spans="1:25" ht="15.75" hidden="1">
      <c r="A129" s="2"/>
      <c r="B129" s="2"/>
      <c r="C129" s="189"/>
      <c r="D129" s="190">
        <v>56</v>
      </c>
      <c r="E129" s="191">
        <v>1.482</v>
      </c>
      <c r="F129" s="190"/>
      <c r="G129" s="198"/>
      <c r="H129" s="192"/>
      <c r="I129" s="192"/>
      <c r="J129" s="186"/>
      <c r="K129" s="186"/>
      <c r="L129" s="186"/>
      <c r="M129" s="3"/>
      <c r="N129" s="3"/>
      <c r="O129" s="3"/>
      <c r="P129" s="3"/>
      <c r="Q129" s="3"/>
      <c r="R129" s="3"/>
      <c r="S129" s="3"/>
      <c r="T129" s="187"/>
      <c r="U129" s="3"/>
      <c r="V129" s="178"/>
      <c r="W129" s="178"/>
      <c r="X129" s="178"/>
      <c r="Y129" s="178"/>
    </row>
    <row r="130" spans="1:25" ht="15.75" hidden="1">
      <c r="A130" s="2"/>
      <c r="B130" s="2"/>
      <c r="C130" s="189"/>
      <c r="D130" s="190">
        <v>57</v>
      </c>
      <c r="E130" s="191">
        <v>1.539</v>
      </c>
      <c r="F130" s="190"/>
      <c r="G130" s="198"/>
      <c r="H130" s="192"/>
      <c r="I130" s="192"/>
      <c r="J130" s="186"/>
      <c r="K130" s="186"/>
      <c r="L130" s="186"/>
      <c r="M130" s="3"/>
      <c r="N130" s="3"/>
      <c r="O130" s="3"/>
      <c r="P130" s="3"/>
      <c r="Q130" s="3"/>
      <c r="R130" s="3"/>
      <c r="S130" s="3"/>
      <c r="T130" s="187"/>
      <c r="U130" s="3"/>
      <c r="V130" s="178"/>
      <c r="W130" s="178"/>
      <c r="X130" s="178"/>
      <c r="Y130" s="178"/>
    </row>
    <row r="131" spans="1:25" ht="15.75" hidden="1">
      <c r="A131" s="2"/>
      <c r="B131" s="2"/>
      <c r="C131" s="189"/>
      <c r="D131" s="190">
        <v>58</v>
      </c>
      <c r="E131" s="191">
        <v>1.6</v>
      </c>
      <c r="F131" s="190"/>
      <c r="G131" s="198"/>
      <c r="H131" s="192"/>
      <c r="I131" s="192"/>
      <c r="J131" s="186"/>
      <c r="K131" s="186"/>
      <c r="L131" s="186"/>
      <c r="M131" s="3"/>
      <c r="N131" s="3"/>
      <c r="O131" s="3"/>
      <c r="P131" s="3"/>
      <c r="Q131" s="3"/>
      <c r="R131" s="3"/>
      <c r="S131" s="3"/>
      <c r="T131" s="187"/>
      <c r="U131" s="3"/>
      <c r="V131" s="178"/>
      <c r="W131" s="178"/>
      <c r="X131" s="178"/>
      <c r="Y131" s="178"/>
    </row>
    <row r="132" spans="1:25" ht="15.75" hidden="1">
      <c r="A132" s="2"/>
      <c r="B132" s="2"/>
      <c r="C132" s="189"/>
      <c r="D132" s="190">
        <v>59</v>
      </c>
      <c r="E132" s="191">
        <v>1.664</v>
      </c>
      <c r="F132" s="190"/>
      <c r="G132" s="198"/>
      <c r="H132" s="192"/>
      <c r="I132" s="192"/>
      <c r="J132" s="186"/>
      <c r="K132" s="186"/>
      <c r="L132" s="186"/>
      <c r="M132" s="3"/>
      <c r="N132" s="3"/>
      <c r="O132" s="3"/>
      <c r="P132" s="3"/>
      <c r="Q132" s="3"/>
      <c r="R132" s="3"/>
      <c r="S132" s="3"/>
      <c r="T132" s="187"/>
      <c r="U132" s="3"/>
      <c r="V132" s="178"/>
      <c r="W132" s="178"/>
      <c r="X132" s="178"/>
      <c r="Y132" s="178"/>
    </row>
    <row r="133" spans="1:25" ht="15.75" hidden="1">
      <c r="A133" s="2"/>
      <c r="B133" s="2"/>
      <c r="C133" s="189"/>
      <c r="D133" s="190">
        <v>60</v>
      </c>
      <c r="E133" s="191">
        <v>1.732</v>
      </c>
      <c r="F133" s="190"/>
      <c r="G133" s="198"/>
      <c r="H133" s="192"/>
      <c r="I133" s="192"/>
      <c r="J133" s="186"/>
      <c r="K133" s="186"/>
      <c r="L133" s="186"/>
      <c r="M133" s="3"/>
      <c r="N133" s="3"/>
      <c r="O133" s="3"/>
      <c r="P133" s="3"/>
      <c r="Q133" s="3"/>
      <c r="R133" s="3"/>
      <c r="S133" s="3"/>
      <c r="T133" s="187"/>
      <c r="U133" s="3"/>
      <c r="V133" s="178"/>
      <c r="W133" s="178"/>
      <c r="X133" s="178"/>
      <c r="Y133" s="178"/>
    </row>
    <row r="134" spans="1:25" ht="15.75" hidden="1">
      <c r="A134" s="2"/>
      <c r="B134" s="2"/>
      <c r="C134" s="189"/>
      <c r="D134" s="190">
        <v>61</v>
      </c>
      <c r="E134" s="191">
        <v>1.804</v>
      </c>
      <c r="F134" s="190"/>
      <c r="G134" s="198"/>
      <c r="H134" s="192"/>
      <c r="I134" s="192"/>
      <c r="J134" s="186"/>
      <c r="K134" s="186"/>
      <c r="L134" s="186"/>
      <c r="M134" s="3"/>
      <c r="N134" s="3"/>
      <c r="O134" s="3"/>
      <c r="P134" s="3"/>
      <c r="Q134" s="3"/>
      <c r="R134" s="3"/>
      <c r="S134" s="3"/>
      <c r="T134" s="187"/>
      <c r="U134" s="3"/>
      <c r="V134" s="178"/>
      <c r="W134" s="178"/>
      <c r="X134" s="178"/>
      <c r="Y134" s="178"/>
    </row>
    <row r="135" spans="1:25" ht="15.75" hidden="1">
      <c r="A135" s="2"/>
      <c r="B135" s="2"/>
      <c r="C135" s="189"/>
      <c r="D135" s="190">
        <v>62</v>
      </c>
      <c r="E135" s="191">
        <v>1.88</v>
      </c>
      <c r="F135" s="190"/>
      <c r="G135" s="198"/>
      <c r="H135" s="192"/>
      <c r="I135" s="192"/>
      <c r="J135" s="186"/>
      <c r="K135" s="186"/>
      <c r="L135" s="186"/>
      <c r="M135" s="3"/>
      <c r="N135" s="3"/>
      <c r="O135" s="3"/>
      <c r="P135" s="3"/>
      <c r="Q135" s="3"/>
      <c r="R135" s="3"/>
      <c r="S135" s="3"/>
      <c r="T135" s="187"/>
      <c r="U135" s="3"/>
      <c r="V135" s="178"/>
      <c r="W135" s="178"/>
      <c r="X135" s="178"/>
      <c r="Y135" s="178"/>
    </row>
    <row r="136" spans="1:25" ht="15.75" hidden="1">
      <c r="A136" s="2"/>
      <c r="B136" s="2"/>
      <c r="C136" s="189"/>
      <c r="D136" s="190">
        <v>63</v>
      </c>
      <c r="E136" s="191">
        <v>1.962</v>
      </c>
      <c r="F136" s="190"/>
      <c r="G136" s="198"/>
      <c r="H136" s="192"/>
      <c r="I136" s="192"/>
      <c r="J136" s="186"/>
      <c r="K136" s="186"/>
      <c r="L136" s="186"/>
      <c r="M136" s="3"/>
      <c r="N136" s="3"/>
      <c r="O136" s="3"/>
      <c r="P136" s="3"/>
      <c r="Q136" s="3"/>
      <c r="R136" s="3"/>
      <c r="S136" s="3"/>
      <c r="T136" s="187"/>
      <c r="U136" s="3"/>
      <c r="V136" s="178"/>
      <c r="W136" s="178"/>
      <c r="X136" s="178"/>
      <c r="Y136" s="178"/>
    </row>
    <row r="137" spans="1:25" ht="15.75" hidden="1">
      <c r="A137" s="2"/>
      <c r="B137" s="2"/>
      <c r="C137" s="189"/>
      <c r="D137" s="190">
        <v>64</v>
      </c>
      <c r="E137" s="191">
        <v>2.05</v>
      </c>
      <c r="F137" s="190"/>
      <c r="G137" s="198"/>
      <c r="H137" s="192"/>
      <c r="I137" s="192"/>
      <c r="J137" s="186"/>
      <c r="K137" s="186"/>
      <c r="L137" s="186"/>
      <c r="M137" s="3"/>
      <c r="N137" s="3"/>
      <c r="O137" s="3"/>
      <c r="P137" s="3"/>
      <c r="Q137" s="3"/>
      <c r="R137" s="3"/>
      <c r="S137" s="3"/>
      <c r="T137" s="187"/>
      <c r="U137" s="3"/>
      <c r="V137" s="178"/>
      <c r="W137" s="178"/>
      <c r="X137" s="178"/>
      <c r="Y137" s="178"/>
    </row>
    <row r="138" spans="1:25" ht="15.75" hidden="1">
      <c r="A138" s="2"/>
      <c r="B138" s="2"/>
      <c r="C138" s="189"/>
      <c r="D138" s="190">
        <v>65</v>
      </c>
      <c r="E138" s="191">
        <v>2.144</v>
      </c>
      <c r="F138" s="190"/>
      <c r="G138" s="198"/>
      <c r="H138" s="192"/>
      <c r="I138" s="192"/>
      <c r="J138" s="186"/>
      <c r="K138" s="186"/>
      <c r="L138" s="186"/>
      <c r="M138" s="3"/>
      <c r="N138" s="3"/>
      <c r="O138" s="3"/>
      <c r="P138" s="3"/>
      <c r="Q138" s="3"/>
      <c r="R138" s="3"/>
      <c r="S138" s="3"/>
      <c r="T138" s="187"/>
      <c r="U138" s="3"/>
      <c r="V138" s="178"/>
      <c r="W138" s="178"/>
      <c r="X138" s="178"/>
      <c r="Y138" s="178"/>
    </row>
    <row r="139" spans="1:25" ht="15.75" hidden="1">
      <c r="A139" s="2"/>
      <c r="B139" s="2"/>
      <c r="C139" s="189"/>
      <c r="D139" s="190">
        <v>66</v>
      </c>
      <c r="E139" s="191">
        <v>2.246</v>
      </c>
      <c r="F139" s="190"/>
      <c r="G139" s="198"/>
      <c r="H139" s="192"/>
      <c r="I139" s="192"/>
      <c r="J139" s="186"/>
      <c r="K139" s="186"/>
      <c r="L139" s="186"/>
      <c r="M139" s="3"/>
      <c r="N139" s="3"/>
      <c r="O139" s="3"/>
      <c r="P139" s="3"/>
      <c r="Q139" s="3"/>
      <c r="R139" s="3"/>
      <c r="S139" s="3"/>
      <c r="T139" s="187"/>
      <c r="U139" s="3"/>
      <c r="V139" s="178"/>
      <c r="W139" s="178"/>
      <c r="X139" s="178"/>
      <c r="Y139" s="178"/>
    </row>
    <row r="140" spans="1:25" ht="15.75" hidden="1">
      <c r="A140" s="2"/>
      <c r="B140" s="2"/>
      <c r="C140" s="189"/>
      <c r="D140" s="190">
        <v>67</v>
      </c>
      <c r="E140" s="191">
        <v>2.355</v>
      </c>
      <c r="F140" s="190"/>
      <c r="G140" s="198"/>
      <c r="H140" s="192"/>
      <c r="I140" s="192"/>
      <c r="J140" s="186"/>
      <c r="K140" s="186"/>
      <c r="L140" s="186"/>
      <c r="M140" s="3"/>
      <c r="N140" s="3"/>
      <c r="O140" s="3"/>
      <c r="P140" s="3"/>
      <c r="Q140" s="3"/>
      <c r="R140" s="3"/>
      <c r="S140" s="3"/>
      <c r="T140" s="187"/>
      <c r="U140" s="3"/>
      <c r="V140" s="178"/>
      <c r="W140" s="178"/>
      <c r="X140" s="178"/>
      <c r="Y140" s="178"/>
    </row>
    <row r="141" spans="1:25" ht="15.75" hidden="1">
      <c r="A141" s="2"/>
      <c r="B141" s="2"/>
      <c r="C141" s="189"/>
      <c r="D141" s="190">
        <v>68</v>
      </c>
      <c r="E141" s="191">
        <v>2.475</v>
      </c>
      <c r="F141" s="190"/>
      <c r="G141" s="198"/>
      <c r="H141" s="192"/>
      <c r="I141" s="192"/>
      <c r="J141" s="186"/>
      <c r="K141" s="186"/>
      <c r="L141" s="186"/>
      <c r="M141" s="3"/>
      <c r="N141" s="3"/>
      <c r="O141" s="3"/>
      <c r="P141" s="3"/>
      <c r="Q141" s="3"/>
      <c r="R141" s="3"/>
      <c r="S141" s="3"/>
      <c r="T141" s="187"/>
      <c r="U141" s="3"/>
      <c r="V141" s="178"/>
      <c r="W141" s="178"/>
      <c r="X141" s="178"/>
      <c r="Y141" s="178"/>
    </row>
    <row r="142" spans="1:25" ht="15.75" hidden="1">
      <c r="A142" s="2"/>
      <c r="B142" s="2"/>
      <c r="C142" s="189"/>
      <c r="D142" s="190">
        <v>69</v>
      </c>
      <c r="E142" s="191">
        <v>2.605</v>
      </c>
      <c r="F142" s="190"/>
      <c r="G142" s="198"/>
      <c r="H142" s="192"/>
      <c r="I142" s="192"/>
      <c r="J142" s="186"/>
      <c r="K142" s="186"/>
      <c r="L142" s="186"/>
      <c r="M142" s="3"/>
      <c r="N142" s="3"/>
      <c r="O142" s="3"/>
      <c r="P142" s="3"/>
      <c r="Q142" s="3"/>
      <c r="R142" s="3"/>
      <c r="S142" s="3"/>
      <c r="T142" s="187"/>
      <c r="U142" s="3"/>
      <c r="V142" s="178"/>
      <c r="W142" s="178"/>
      <c r="X142" s="178"/>
      <c r="Y142" s="178"/>
    </row>
    <row r="143" spans="1:25" ht="15.75" hidden="1">
      <c r="A143" s="2"/>
      <c r="B143" s="2"/>
      <c r="C143" s="189"/>
      <c r="D143" s="190">
        <v>70</v>
      </c>
      <c r="E143" s="191">
        <v>2.747</v>
      </c>
      <c r="F143" s="190"/>
      <c r="G143" s="198"/>
      <c r="H143" s="192"/>
      <c r="I143" s="192"/>
      <c r="J143" s="186"/>
      <c r="K143" s="186"/>
      <c r="L143" s="186"/>
      <c r="M143" s="3"/>
      <c r="N143" s="3"/>
      <c r="O143" s="3"/>
      <c r="P143" s="3"/>
      <c r="Q143" s="3"/>
      <c r="R143" s="3"/>
      <c r="S143" s="3"/>
      <c r="T143" s="187"/>
      <c r="U143" s="3"/>
      <c r="V143" s="178"/>
      <c r="W143" s="178"/>
      <c r="X143" s="178"/>
      <c r="Y143" s="178"/>
    </row>
    <row r="144" spans="1:25" ht="15.75" hidden="1">
      <c r="A144" s="2"/>
      <c r="B144" s="2"/>
      <c r="C144" s="189"/>
      <c r="D144" s="190">
        <v>71</v>
      </c>
      <c r="E144" s="191">
        <v>2.904</v>
      </c>
      <c r="F144" s="190"/>
      <c r="G144" s="198"/>
      <c r="H144" s="192"/>
      <c r="I144" s="192"/>
      <c r="J144" s="186"/>
      <c r="K144" s="186"/>
      <c r="L144" s="186"/>
      <c r="M144" s="3"/>
      <c r="N144" s="3"/>
      <c r="O144" s="3"/>
      <c r="P144" s="3"/>
      <c r="Q144" s="3"/>
      <c r="R144" s="3"/>
      <c r="S144" s="3"/>
      <c r="T144" s="187"/>
      <c r="U144" s="3"/>
      <c r="V144" s="178"/>
      <c r="W144" s="178"/>
      <c r="X144" s="178"/>
      <c r="Y144" s="178"/>
    </row>
    <row r="145" spans="1:25" ht="15.75" hidden="1">
      <c r="A145" s="2"/>
      <c r="B145" s="2"/>
      <c r="C145" s="189"/>
      <c r="D145" s="190">
        <v>72</v>
      </c>
      <c r="E145" s="191">
        <v>3.077</v>
      </c>
      <c r="F145" s="190"/>
      <c r="G145" s="198"/>
      <c r="H145" s="192"/>
      <c r="I145" s="192"/>
      <c r="J145" s="186"/>
      <c r="K145" s="186"/>
      <c r="L145" s="186"/>
      <c r="M145" s="3"/>
      <c r="N145" s="3"/>
      <c r="O145" s="3"/>
      <c r="P145" s="3"/>
      <c r="Q145" s="3"/>
      <c r="R145" s="3"/>
      <c r="S145" s="3"/>
      <c r="T145" s="187"/>
      <c r="U145" s="3"/>
      <c r="V145" s="178"/>
      <c r="W145" s="178"/>
      <c r="X145" s="178"/>
      <c r="Y145" s="178"/>
    </row>
    <row r="146" spans="1:25" ht="15.75" hidden="1">
      <c r="A146" s="2"/>
      <c r="B146" s="2"/>
      <c r="C146" s="189"/>
      <c r="D146" s="190">
        <v>73</v>
      </c>
      <c r="E146" s="191">
        <v>3.27</v>
      </c>
      <c r="F146" s="190"/>
      <c r="G146" s="198"/>
      <c r="H146" s="192"/>
      <c r="I146" s="192"/>
      <c r="J146" s="186"/>
      <c r="K146" s="186"/>
      <c r="L146" s="186"/>
      <c r="M146" s="3"/>
      <c r="N146" s="3"/>
      <c r="O146" s="3"/>
      <c r="P146" s="3"/>
      <c r="Q146" s="3"/>
      <c r="R146" s="3"/>
      <c r="S146" s="3"/>
      <c r="T146" s="187"/>
      <c r="U146" s="3"/>
      <c r="V146" s="178"/>
      <c r="W146" s="178"/>
      <c r="X146" s="178"/>
      <c r="Y146" s="178"/>
    </row>
    <row r="147" spans="1:25" ht="15.75" hidden="1">
      <c r="A147" s="2"/>
      <c r="B147" s="2"/>
      <c r="C147" s="189"/>
      <c r="D147" s="190">
        <v>74</v>
      </c>
      <c r="E147" s="191">
        <v>3.487</v>
      </c>
      <c r="F147" s="190"/>
      <c r="G147" s="198"/>
      <c r="H147" s="192"/>
      <c r="I147" s="192"/>
      <c r="J147" s="186"/>
      <c r="K147" s="186"/>
      <c r="L147" s="186"/>
      <c r="M147" s="3"/>
      <c r="N147" s="3"/>
      <c r="O147" s="3"/>
      <c r="P147" s="3"/>
      <c r="Q147" s="3"/>
      <c r="R147" s="3"/>
      <c r="S147" s="3"/>
      <c r="T147" s="187"/>
      <c r="U147" s="3"/>
      <c r="V147" s="178"/>
      <c r="W147" s="178"/>
      <c r="X147" s="178"/>
      <c r="Y147" s="178"/>
    </row>
    <row r="148" spans="1:25" ht="15.75" hidden="1">
      <c r="A148" s="2"/>
      <c r="B148" s="2"/>
      <c r="C148" s="189"/>
      <c r="D148" s="190">
        <v>75</v>
      </c>
      <c r="E148" s="191">
        <v>3.732</v>
      </c>
      <c r="F148" s="190"/>
      <c r="G148" s="198"/>
      <c r="H148" s="192"/>
      <c r="I148" s="192"/>
      <c r="J148" s="186"/>
      <c r="K148" s="186"/>
      <c r="L148" s="186"/>
      <c r="M148" s="3"/>
      <c r="N148" s="3"/>
      <c r="O148" s="3"/>
      <c r="P148" s="3"/>
      <c r="Q148" s="3"/>
      <c r="R148" s="3"/>
      <c r="S148" s="3"/>
      <c r="T148" s="187"/>
      <c r="U148" s="3"/>
      <c r="V148" s="178"/>
      <c r="W148" s="178"/>
      <c r="X148" s="178"/>
      <c r="Y148" s="178"/>
    </row>
    <row r="149" spans="1:25" ht="15.75" hidden="1">
      <c r="A149" s="2"/>
      <c r="B149" s="2"/>
      <c r="C149" s="189"/>
      <c r="D149" s="190">
        <v>76</v>
      </c>
      <c r="E149" s="191">
        <v>4.01</v>
      </c>
      <c r="F149" s="190"/>
      <c r="G149" s="198"/>
      <c r="H149" s="192"/>
      <c r="I149" s="192"/>
      <c r="J149" s="186"/>
      <c r="K149" s="186"/>
      <c r="L149" s="186"/>
      <c r="M149" s="3"/>
      <c r="N149" s="3"/>
      <c r="O149" s="3"/>
      <c r="P149" s="3"/>
      <c r="Q149" s="3"/>
      <c r="R149" s="3"/>
      <c r="S149" s="3"/>
      <c r="T149" s="187"/>
      <c r="U149" s="3"/>
      <c r="V149" s="178"/>
      <c r="W149" s="178"/>
      <c r="X149" s="178"/>
      <c r="Y149" s="178"/>
    </row>
    <row r="150" spans="1:25" ht="15.75" hidden="1">
      <c r="A150" s="2"/>
      <c r="B150" s="2"/>
      <c r="C150" s="189"/>
      <c r="D150" s="190">
        <v>77</v>
      </c>
      <c r="E150" s="191">
        <v>4.331</v>
      </c>
      <c r="F150" s="190"/>
      <c r="G150" s="198"/>
      <c r="H150" s="192"/>
      <c r="I150" s="192"/>
      <c r="J150" s="186"/>
      <c r="K150" s="186"/>
      <c r="L150" s="186"/>
      <c r="M150" s="3"/>
      <c r="N150" s="3"/>
      <c r="O150" s="3"/>
      <c r="P150" s="3"/>
      <c r="Q150" s="3"/>
      <c r="R150" s="3"/>
      <c r="S150" s="3"/>
      <c r="T150" s="187"/>
      <c r="U150" s="3"/>
      <c r="V150" s="178"/>
      <c r="W150" s="178"/>
      <c r="X150" s="178"/>
      <c r="Y150" s="178"/>
    </row>
    <row r="151" spans="1:25" ht="15.75" hidden="1">
      <c r="A151" s="2"/>
      <c r="B151" s="2"/>
      <c r="C151" s="189"/>
      <c r="D151" s="190">
        <v>78</v>
      </c>
      <c r="E151" s="191">
        <v>4.704</v>
      </c>
      <c r="F151" s="190"/>
      <c r="G151" s="198"/>
      <c r="H151" s="192"/>
      <c r="I151" s="192"/>
      <c r="J151" s="186"/>
      <c r="K151" s="186"/>
      <c r="L151" s="186"/>
      <c r="M151" s="3"/>
      <c r="N151" s="3"/>
      <c r="O151" s="3"/>
      <c r="P151" s="3"/>
      <c r="Q151" s="3"/>
      <c r="R151" s="3"/>
      <c r="S151" s="3"/>
      <c r="T151" s="187"/>
      <c r="U151" s="3"/>
      <c r="V151" s="178"/>
      <c r="W151" s="178"/>
      <c r="X151" s="178"/>
      <c r="Y151" s="178"/>
    </row>
    <row r="152" spans="1:25" ht="15.75" hidden="1">
      <c r="A152" s="2"/>
      <c r="B152" s="2"/>
      <c r="C152" s="189"/>
      <c r="D152" s="190">
        <v>79</v>
      </c>
      <c r="E152" s="191">
        <v>5.144</v>
      </c>
      <c r="F152" s="190"/>
      <c r="G152" s="198"/>
      <c r="H152" s="192"/>
      <c r="I152" s="192"/>
      <c r="J152" s="186"/>
      <c r="K152" s="186"/>
      <c r="L152" s="186"/>
      <c r="M152" s="3"/>
      <c r="N152" s="3"/>
      <c r="O152" s="3"/>
      <c r="P152" s="3"/>
      <c r="Q152" s="3"/>
      <c r="R152" s="3"/>
      <c r="S152" s="3"/>
      <c r="T152" s="187"/>
      <c r="U152" s="3"/>
      <c r="V152" s="178"/>
      <c r="W152" s="178"/>
      <c r="X152" s="178"/>
      <c r="Y152" s="178"/>
    </row>
    <row r="153" spans="1:25" ht="15.75" hidden="1">
      <c r="A153" s="2"/>
      <c r="B153" s="2"/>
      <c r="C153" s="189"/>
      <c r="D153" s="190">
        <v>80</v>
      </c>
      <c r="E153" s="191">
        <v>5.671</v>
      </c>
      <c r="F153" s="190"/>
      <c r="G153" s="198"/>
      <c r="H153" s="192"/>
      <c r="I153" s="192"/>
      <c r="J153" s="186"/>
      <c r="K153" s="186"/>
      <c r="L153" s="186"/>
      <c r="M153" s="3"/>
      <c r="N153" s="3"/>
      <c r="O153" s="3"/>
      <c r="P153" s="3"/>
      <c r="Q153" s="3"/>
      <c r="R153" s="3"/>
      <c r="S153" s="3"/>
      <c r="T153" s="187"/>
      <c r="U153" s="3"/>
      <c r="V153" s="178"/>
      <c r="W153" s="178"/>
      <c r="X153" s="178"/>
      <c r="Y153" s="178"/>
    </row>
    <row r="154" spans="1:25" ht="15.75" hidden="1">
      <c r="A154" s="2"/>
      <c r="B154" s="2"/>
      <c r="C154" s="189"/>
      <c r="D154" s="190">
        <v>81</v>
      </c>
      <c r="E154" s="191">
        <v>6.313</v>
      </c>
      <c r="F154" s="190"/>
      <c r="G154" s="198"/>
      <c r="H154" s="192"/>
      <c r="I154" s="192"/>
      <c r="J154" s="186"/>
      <c r="K154" s="186"/>
      <c r="L154" s="186"/>
      <c r="M154" s="3"/>
      <c r="N154" s="3"/>
      <c r="O154" s="3"/>
      <c r="P154" s="3"/>
      <c r="Q154" s="3"/>
      <c r="R154" s="3"/>
      <c r="S154" s="3"/>
      <c r="T154" s="187"/>
      <c r="U154" s="3"/>
      <c r="V154" s="178"/>
      <c r="W154" s="178"/>
      <c r="X154" s="178"/>
      <c r="Y154" s="178"/>
    </row>
    <row r="155" spans="1:25" ht="15.75" hidden="1">
      <c r="A155" s="2"/>
      <c r="B155" s="2"/>
      <c r="C155" s="189"/>
      <c r="D155" s="190">
        <v>82</v>
      </c>
      <c r="E155" s="191">
        <v>7.115</v>
      </c>
      <c r="F155" s="190"/>
      <c r="G155" s="198"/>
      <c r="H155" s="192"/>
      <c r="I155" s="192"/>
      <c r="J155" s="186"/>
      <c r="K155" s="186"/>
      <c r="L155" s="186"/>
      <c r="M155" s="3"/>
      <c r="N155" s="3"/>
      <c r="O155" s="3"/>
      <c r="P155" s="3"/>
      <c r="Q155" s="3"/>
      <c r="R155" s="3"/>
      <c r="S155" s="3"/>
      <c r="T155" s="187"/>
      <c r="U155" s="3"/>
      <c r="V155" s="178"/>
      <c r="W155" s="178"/>
      <c r="X155" s="178"/>
      <c r="Y155" s="178"/>
    </row>
    <row r="156" spans="1:25" ht="15.75" hidden="1">
      <c r="A156" s="2"/>
      <c r="B156" s="2"/>
      <c r="C156" s="189"/>
      <c r="D156" s="190">
        <v>83</v>
      </c>
      <c r="E156" s="191">
        <v>8.144</v>
      </c>
      <c r="F156" s="190"/>
      <c r="G156" s="198"/>
      <c r="H156" s="192"/>
      <c r="I156" s="192"/>
      <c r="J156" s="186"/>
      <c r="K156" s="186"/>
      <c r="L156" s="186"/>
      <c r="M156" s="3"/>
      <c r="N156" s="3"/>
      <c r="O156" s="3"/>
      <c r="P156" s="3"/>
      <c r="Q156" s="3"/>
      <c r="R156" s="3"/>
      <c r="S156" s="3"/>
      <c r="T156" s="187"/>
      <c r="U156" s="3"/>
      <c r="V156" s="178"/>
      <c r="W156" s="178"/>
      <c r="X156" s="178"/>
      <c r="Y156" s="178"/>
    </row>
    <row r="157" spans="1:25" ht="15.75" hidden="1">
      <c r="A157" s="2"/>
      <c r="B157" s="2"/>
      <c r="C157" s="189"/>
      <c r="D157" s="190">
        <v>84</v>
      </c>
      <c r="E157" s="191">
        <v>9.514</v>
      </c>
      <c r="F157" s="190"/>
      <c r="G157" s="198"/>
      <c r="H157" s="192"/>
      <c r="I157" s="192"/>
      <c r="J157" s="186"/>
      <c r="K157" s="186"/>
      <c r="L157" s="186"/>
      <c r="M157" s="3"/>
      <c r="N157" s="3"/>
      <c r="O157" s="3"/>
      <c r="P157" s="3"/>
      <c r="Q157" s="3"/>
      <c r="R157" s="3"/>
      <c r="S157" s="3"/>
      <c r="T157" s="187"/>
      <c r="U157" s="3"/>
      <c r="V157" s="178"/>
      <c r="W157" s="178"/>
      <c r="X157" s="178"/>
      <c r="Y157" s="178"/>
    </row>
    <row r="158" spans="1:25" ht="15.75" hidden="1">
      <c r="A158" s="2"/>
      <c r="B158" s="2"/>
      <c r="C158" s="189"/>
      <c r="D158" s="190">
        <v>85</v>
      </c>
      <c r="E158" s="191">
        <v>11.43</v>
      </c>
      <c r="F158" s="190"/>
      <c r="G158" s="198"/>
      <c r="H158" s="192"/>
      <c r="I158" s="192"/>
      <c r="J158" s="186"/>
      <c r="K158" s="186"/>
      <c r="L158" s="186"/>
      <c r="M158" s="3"/>
      <c r="N158" s="3"/>
      <c r="O158" s="3"/>
      <c r="P158" s="3"/>
      <c r="Q158" s="3"/>
      <c r="R158" s="3"/>
      <c r="S158" s="3"/>
      <c r="T158" s="187"/>
      <c r="U158" s="3"/>
      <c r="V158" s="178"/>
      <c r="W158" s="178"/>
      <c r="X158" s="178"/>
      <c r="Y158" s="178"/>
    </row>
    <row r="159" spans="1:25" ht="15.75" hidden="1">
      <c r="A159" s="2"/>
      <c r="B159" s="2"/>
      <c r="C159" s="189"/>
      <c r="D159" s="190">
        <v>86</v>
      </c>
      <c r="E159" s="191">
        <v>14.3</v>
      </c>
      <c r="F159" s="190"/>
      <c r="G159" s="198"/>
      <c r="H159" s="192"/>
      <c r="I159" s="192"/>
      <c r="J159" s="186"/>
      <c r="K159" s="186"/>
      <c r="L159" s="186"/>
      <c r="M159" s="3"/>
      <c r="N159" s="3"/>
      <c r="O159" s="3"/>
      <c r="P159" s="3"/>
      <c r="Q159" s="3"/>
      <c r="R159" s="3"/>
      <c r="S159" s="3"/>
      <c r="T159" s="187"/>
      <c r="U159" s="3"/>
      <c r="V159" s="178"/>
      <c r="W159" s="178"/>
      <c r="X159" s="178"/>
      <c r="Y159" s="178"/>
    </row>
    <row r="160" spans="1:25" ht="15.75" hidden="1">
      <c r="A160" s="2"/>
      <c r="B160" s="2"/>
      <c r="C160" s="189"/>
      <c r="D160" s="190">
        <v>87</v>
      </c>
      <c r="E160" s="191">
        <v>19.081</v>
      </c>
      <c r="F160" s="190"/>
      <c r="G160" s="198"/>
      <c r="H160" s="192"/>
      <c r="I160" s="192"/>
      <c r="J160" s="186"/>
      <c r="K160" s="186"/>
      <c r="L160" s="186"/>
      <c r="M160" s="3"/>
      <c r="N160" s="3"/>
      <c r="O160" s="3"/>
      <c r="P160" s="3"/>
      <c r="Q160" s="3"/>
      <c r="R160" s="3"/>
      <c r="S160" s="3"/>
      <c r="T160" s="187"/>
      <c r="U160" s="3"/>
      <c r="V160" s="178"/>
      <c r="W160" s="178"/>
      <c r="X160" s="178"/>
      <c r="Y160" s="178"/>
    </row>
    <row r="161" spans="1:25" ht="15.75" hidden="1">
      <c r="A161" s="2"/>
      <c r="B161" s="2"/>
      <c r="C161" s="189"/>
      <c r="D161" s="190">
        <v>88</v>
      </c>
      <c r="E161" s="191">
        <v>28.636</v>
      </c>
      <c r="F161" s="190"/>
      <c r="G161" s="198"/>
      <c r="H161" s="192"/>
      <c r="I161" s="192"/>
      <c r="J161" s="186"/>
      <c r="K161" s="186"/>
      <c r="L161" s="186"/>
      <c r="M161" s="3"/>
      <c r="N161" s="3"/>
      <c r="O161" s="3"/>
      <c r="P161" s="3"/>
      <c r="Q161" s="3"/>
      <c r="R161" s="3"/>
      <c r="S161" s="3"/>
      <c r="T161" s="187"/>
      <c r="U161" s="3"/>
      <c r="V161" s="178"/>
      <c r="W161" s="178"/>
      <c r="X161" s="178"/>
      <c r="Y161" s="178"/>
    </row>
    <row r="162" spans="1:25" ht="15.75" hidden="1">
      <c r="A162" s="2"/>
      <c r="B162" s="2"/>
      <c r="C162" s="189"/>
      <c r="D162" s="190">
        <v>89</v>
      </c>
      <c r="E162" s="191">
        <v>57.29</v>
      </c>
      <c r="F162" s="190"/>
      <c r="G162" s="198"/>
      <c r="H162" s="192"/>
      <c r="I162" s="192"/>
      <c r="J162" s="186"/>
      <c r="K162" s="186"/>
      <c r="L162" s="186"/>
      <c r="M162" s="3"/>
      <c r="N162" s="3"/>
      <c r="O162" s="3"/>
      <c r="P162" s="3"/>
      <c r="Q162" s="3"/>
      <c r="R162" s="3"/>
      <c r="S162" s="3"/>
      <c r="T162" s="187"/>
      <c r="U162" s="3"/>
      <c r="V162" s="178"/>
      <c r="W162" s="178"/>
      <c r="X162" s="178"/>
      <c r="Y162" s="178"/>
    </row>
    <row r="163" spans="1:25" ht="16.5" hidden="1" thickBot="1">
      <c r="A163" s="2"/>
      <c r="B163" s="2"/>
      <c r="C163" s="200"/>
      <c r="D163" s="201">
        <v>90</v>
      </c>
      <c r="E163" s="202">
        <v>0</v>
      </c>
      <c r="F163" s="201"/>
      <c r="G163" s="203"/>
      <c r="H163" s="204"/>
      <c r="I163" s="204"/>
      <c r="J163" s="205"/>
      <c r="K163" s="205"/>
      <c r="L163" s="186"/>
      <c r="M163" s="3"/>
      <c r="N163" s="3"/>
      <c r="O163" s="3"/>
      <c r="P163" s="3"/>
      <c r="Q163" s="3"/>
      <c r="R163" s="3"/>
      <c r="S163" s="3"/>
      <c r="T163" s="187"/>
      <c r="U163" s="3"/>
      <c r="V163" s="178"/>
      <c r="W163" s="178"/>
      <c r="X163" s="178"/>
      <c r="Y163" s="178"/>
    </row>
    <row r="164" spans="1:25" ht="29.25" customHeight="1" thickTop="1">
      <c r="A164" s="2"/>
      <c r="B164" s="83"/>
      <c r="C164" s="299" t="s">
        <v>47</v>
      </c>
      <c r="D164" s="300"/>
      <c r="E164" s="300"/>
      <c r="F164" s="300"/>
      <c r="G164" s="300"/>
      <c r="H164" s="300"/>
      <c r="I164" s="300"/>
      <c r="J164" s="300"/>
      <c r="K164" s="208"/>
      <c r="L164" s="186"/>
      <c r="M164" s="3"/>
      <c r="N164" s="3"/>
      <c r="O164" s="3"/>
      <c r="P164" s="3"/>
      <c r="Q164" s="3"/>
      <c r="R164" s="3"/>
      <c r="S164" s="3"/>
      <c r="T164" s="187"/>
      <c r="U164" s="3"/>
      <c r="V164" s="178"/>
      <c r="W164" s="178"/>
      <c r="X164" s="178"/>
      <c r="Y164" s="178"/>
    </row>
    <row r="165" spans="1:25" ht="15">
      <c r="A165" s="3"/>
      <c r="B165" s="209"/>
      <c r="C165" s="209"/>
      <c r="D165" s="209"/>
      <c r="E165" s="209"/>
      <c r="F165" s="209"/>
      <c r="G165" s="209"/>
      <c r="H165" s="209"/>
      <c r="I165" s="209"/>
      <c r="J165" s="209"/>
      <c r="K165" s="3"/>
      <c r="L165" s="3"/>
      <c r="M165" s="3"/>
      <c r="N165" s="3"/>
      <c r="O165" s="3"/>
      <c r="P165" s="3"/>
      <c r="Q165" s="3"/>
      <c r="R165" s="3"/>
      <c r="S165" s="3"/>
      <c r="T165" s="187"/>
      <c r="U165" s="3"/>
      <c r="V165" s="178"/>
      <c r="W165" s="178"/>
      <c r="X165" s="178"/>
      <c r="Y165" s="178"/>
    </row>
    <row r="166" spans="1:25" ht="15">
      <c r="A166" s="3"/>
      <c r="B166" s="209"/>
      <c r="C166" s="209"/>
      <c r="D166" s="209"/>
      <c r="E166" s="209"/>
      <c r="F166" s="209"/>
      <c r="G166" s="209"/>
      <c r="H166" s="209"/>
      <c r="I166" s="209"/>
      <c r="J166" s="209"/>
      <c r="K166" s="3"/>
      <c r="L166" s="3"/>
      <c r="M166" s="3"/>
      <c r="N166" s="3"/>
      <c r="O166" s="3"/>
      <c r="P166" s="3"/>
      <c r="Q166" s="3"/>
      <c r="R166" s="3"/>
      <c r="S166" s="3"/>
      <c r="T166" s="187"/>
      <c r="U166" s="3"/>
      <c r="V166" s="178"/>
      <c r="W166" s="178"/>
      <c r="X166" s="178"/>
      <c r="Y166" s="178"/>
    </row>
    <row r="167" spans="1:25" ht="15">
      <c r="A167" s="3"/>
      <c r="B167" s="209"/>
      <c r="C167" s="209"/>
      <c r="D167" s="209"/>
      <c r="E167" s="209"/>
      <c r="F167" s="209"/>
      <c r="G167" s="209"/>
      <c r="H167" s="209"/>
      <c r="I167" s="209"/>
      <c r="J167" s="209"/>
      <c r="K167" s="3"/>
      <c r="L167" s="3"/>
      <c r="M167" s="3"/>
      <c r="N167" s="3"/>
      <c r="O167" s="3"/>
      <c r="P167" s="3"/>
      <c r="Q167" s="3"/>
      <c r="R167" s="3"/>
      <c r="S167" s="3"/>
      <c r="T167" s="187"/>
      <c r="U167" s="3"/>
      <c r="V167" s="178"/>
      <c r="W167" s="178"/>
      <c r="X167" s="178"/>
      <c r="Y167" s="178"/>
    </row>
    <row r="168" spans="1:25" ht="15.75" thickBot="1">
      <c r="A168" s="3"/>
      <c r="B168" s="209"/>
      <c r="C168" s="209"/>
      <c r="D168" s="209"/>
      <c r="E168" s="209"/>
      <c r="F168" s="209"/>
      <c r="G168" s="209"/>
      <c r="H168" s="209"/>
      <c r="I168" s="209"/>
      <c r="J168" s="209"/>
      <c r="K168" s="206"/>
      <c r="L168" s="206"/>
      <c r="M168" s="206"/>
      <c r="N168" s="206"/>
      <c r="O168" s="206"/>
      <c r="P168" s="206"/>
      <c r="Q168" s="206"/>
      <c r="R168" s="206"/>
      <c r="S168" s="207"/>
      <c r="T168" s="187"/>
      <c r="U168" s="3"/>
      <c r="V168" s="178"/>
      <c r="W168" s="178"/>
      <c r="X168" s="178"/>
      <c r="Y168" s="178"/>
    </row>
    <row r="169" spans="1:11" ht="15">
      <c r="A169" s="4"/>
      <c r="B169" s="4"/>
      <c r="C169" s="4"/>
      <c r="D169" s="4"/>
      <c r="E169" s="4"/>
      <c r="F169" s="4"/>
      <c r="G169" s="4"/>
      <c r="H169" s="4"/>
      <c r="I169" s="4"/>
      <c r="J169" s="4"/>
      <c r="K169" s="4"/>
    </row>
    <row r="170" spans="1:11" ht="15">
      <c r="A170" s="4"/>
      <c r="B170" s="4"/>
      <c r="C170" s="4"/>
      <c r="D170" s="4"/>
      <c r="E170" s="4"/>
      <c r="F170" s="4"/>
      <c r="G170" s="4"/>
      <c r="H170" s="4"/>
      <c r="I170" s="4"/>
      <c r="J170" s="4"/>
      <c r="K170" s="4"/>
    </row>
    <row r="171" spans="1:11" ht="15">
      <c r="A171" s="4"/>
      <c r="B171" s="4"/>
      <c r="C171" s="4"/>
      <c r="D171" s="4"/>
      <c r="E171" s="4"/>
      <c r="F171" s="4"/>
      <c r="G171" s="4"/>
      <c r="H171" s="4"/>
      <c r="I171" s="4"/>
      <c r="J171" s="4"/>
      <c r="K171" s="4"/>
    </row>
    <row r="172" spans="1:11" ht="15">
      <c r="A172" s="4"/>
      <c r="B172" s="4"/>
      <c r="C172" s="4"/>
      <c r="D172" s="4"/>
      <c r="E172" s="4"/>
      <c r="F172" s="4"/>
      <c r="G172" s="4"/>
      <c r="H172" s="4"/>
      <c r="I172" s="4"/>
      <c r="J172" s="4"/>
      <c r="K172" s="4"/>
    </row>
    <row r="173" spans="1:11" ht="15">
      <c r="A173" s="4"/>
      <c r="B173" s="4"/>
      <c r="C173" s="4"/>
      <c r="D173" s="4"/>
      <c r="E173" s="4"/>
      <c r="F173" s="4"/>
      <c r="G173" s="4"/>
      <c r="H173" s="4"/>
      <c r="I173" s="4"/>
      <c r="J173" s="4"/>
      <c r="K173" s="4"/>
    </row>
    <row r="174" spans="1:11" ht="15">
      <c r="A174" s="4"/>
      <c r="B174" s="4"/>
      <c r="C174" s="4"/>
      <c r="D174" s="4"/>
      <c r="E174" s="4"/>
      <c r="F174" s="4"/>
      <c r="G174" s="4"/>
      <c r="H174" s="4"/>
      <c r="I174" s="4"/>
      <c r="J174" s="4"/>
      <c r="K174" s="4"/>
    </row>
    <row r="175" spans="1:11" ht="15">
      <c r="A175" s="4"/>
      <c r="B175" s="4"/>
      <c r="C175" s="4"/>
      <c r="D175" s="4"/>
      <c r="E175" s="4"/>
      <c r="F175" s="4"/>
      <c r="G175" s="4"/>
      <c r="H175" s="4"/>
      <c r="I175" s="4"/>
      <c r="J175" s="4"/>
      <c r="K175" s="4"/>
    </row>
    <row r="176" spans="1:11" ht="15">
      <c r="A176" s="4"/>
      <c r="B176" s="4"/>
      <c r="C176" s="4"/>
      <c r="D176" s="4"/>
      <c r="E176" s="4"/>
      <c r="F176" s="4"/>
      <c r="G176" s="4"/>
      <c r="H176" s="4"/>
      <c r="I176" s="4"/>
      <c r="J176" s="4"/>
      <c r="K176" s="4"/>
    </row>
    <row r="177" spans="1:11" ht="15">
      <c r="A177" s="4"/>
      <c r="B177" s="4"/>
      <c r="C177" s="4"/>
      <c r="D177" s="4"/>
      <c r="E177" s="4"/>
      <c r="F177" s="4"/>
      <c r="G177" s="4"/>
      <c r="H177" s="4"/>
      <c r="I177" s="4"/>
      <c r="J177" s="4"/>
      <c r="K177" s="4"/>
    </row>
    <row r="178" spans="1:11" ht="15">
      <c r="A178" s="4"/>
      <c r="B178" s="4"/>
      <c r="C178" s="4"/>
      <c r="D178" s="4"/>
      <c r="E178" s="4"/>
      <c r="F178" s="4"/>
      <c r="G178" s="4"/>
      <c r="H178" s="4"/>
      <c r="I178" s="4"/>
      <c r="J178" s="4"/>
      <c r="K178" s="4"/>
    </row>
    <row r="179" spans="1:11" ht="15">
      <c r="A179" s="4"/>
      <c r="B179" s="4"/>
      <c r="C179" s="4"/>
      <c r="D179" s="4"/>
      <c r="E179" s="4"/>
      <c r="F179" s="4"/>
      <c r="G179" s="4"/>
      <c r="H179" s="4"/>
      <c r="I179" s="4"/>
      <c r="J179" s="4"/>
      <c r="K179" s="4"/>
    </row>
    <row r="180" spans="1:11" ht="15">
      <c r="A180" s="4"/>
      <c r="B180" s="4"/>
      <c r="C180" s="4"/>
      <c r="D180" s="4"/>
      <c r="E180" s="4"/>
      <c r="F180" s="4"/>
      <c r="G180" s="4"/>
      <c r="H180" s="4"/>
      <c r="I180" s="4"/>
      <c r="J180" s="4"/>
      <c r="K180" s="4"/>
    </row>
    <row r="181" spans="1:11" ht="15">
      <c r="A181" s="4"/>
      <c r="B181" s="4"/>
      <c r="C181" s="4"/>
      <c r="D181" s="4"/>
      <c r="E181" s="4"/>
      <c r="F181" s="4"/>
      <c r="G181" s="4"/>
      <c r="H181" s="4"/>
      <c r="I181" s="4"/>
      <c r="J181" s="4"/>
      <c r="K181" s="4"/>
    </row>
    <row r="182" spans="1:11" ht="15">
      <c r="A182" s="4"/>
      <c r="B182" s="4"/>
      <c r="C182" s="4"/>
      <c r="D182" s="4"/>
      <c r="E182" s="4"/>
      <c r="F182" s="4"/>
      <c r="G182" s="4"/>
      <c r="H182" s="4"/>
      <c r="I182" s="4"/>
      <c r="J182" s="4"/>
      <c r="K182" s="4"/>
    </row>
    <row r="183" spans="1:11" ht="15">
      <c r="A183" s="4"/>
      <c r="B183" s="4"/>
      <c r="C183" s="4"/>
      <c r="D183" s="4"/>
      <c r="E183" s="4"/>
      <c r="F183" s="4"/>
      <c r="G183" s="4"/>
      <c r="H183" s="4"/>
      <c r="I183" s="4"/>
      <c r="J183" s="4"/>
      <c r="K183" s="4"/>
    </row>
    <row r="184" spans="1:11" ht="15">
      <c r="A184" s="4"/>
      <c r="B184" s="4"/>
      <c r="C184" s="4"/>
      <c r="D184" s="4"/>
      <c r="E184" s="4"/>
      <c r="F184" s="4"/>
      <c r="G184" s="4"/>
      <c r="H184" s="4"/>
      <c r="I184" s="4"/>
      <c r="J184" s="4"/>
      <c r="K184" s="4"/>
    </row>
    <row r="185" spans="1:11" ht="15">
      <c r="A185" s="4"/>
      <c r="B185" s="4"/>
      <c r="C185" s="4"/>
      <c r="D185" s="4"/>
      <c r="E185" s="4"/>
      <c r="F185" s="4"/>
      <c r="G185" s="4"/>
      <c r="H185" s="4"/>
      <c r="I185" s="4"/>
      <c r="J185" s="4"/>
      <c r="K185" s="4"/>
    </row>
    <row r="186" spans="1:11" ht="15">
      <c r="A186" s="4"/>
      <c r="B186" s="4"/>
      <c r="C186" s="4"/>
      <c r="D186" s="4"/>
      <c r="E186" s="4"/>
      <c r="F186" s="4"/>
      <c r="G186" s="4"/>
      <c r="H186" s="4"/>
      <c r="I186" s="4"/>
      <c r="J186" s="4"/>
      <c r="K186" s="4"/>
    </row>
    <row r="187" spans="1:11" ht="15">
      <c r="A187" s="4"/>
      <c r="B187" s="4"/>
      <c r="C187" s="4"/>
      <c r="D187" s="4"/>
      <c r="E187" s="4"/>
      <c r="F187" s="4"/>
      <c r="G187" s="4"/>
      <c r="H187" s="4"/>
      <c r="I187" s="4"/>
      <c r="J187" s="4"/>
      <c r="K187" s="4"/>
    </row>
    <row r="188" spans="1:11" ht="15">
      <c r="A188" s="4"/>
      <c r="B188" s="4"/>
      <c r="C188" s="4"/>
      <c r="D188" s="4"/>
      <c r="E188" s="4"/>
      <c r="F188" s="4"/>
      <c r="G188" s="4"/>
      <c r="H188" s="4"/>
      <c r="I188" s="4"/>
      <c r="J188" s="4"/>
      <c r="K188" s="4"/>
    </row>
    <row r="189" spans="1:11" ht="15">
      <c r="A189" s="4"/>
      <c r="B189" s="4"/>
      <c r="C189" s="4"/>
      <c r="D189" s="4"/>
      <c r="E189" s="4"/>
      <c r="F189" s="4"/>
      <c r="G189" s="4"/>
      <c r="H189" s="4"/>
      <c r="I189" s="4"/>
      <c r="J189" s="4"/>
      <c r="K189" s="4"/>
    </row>
    <row r="190" spans="1:11" ht="15">
      <c r="A190" s="4"/>
      <c r="B190" s="4"/>
      <c r="C190" s="4"/>
      <c r="D190" s="4"/>
      <c r="E190" s="4"/>
      <c r="F190" s="4"/>
      <c r="G190" s="4"/>
      <c r="H190" s="4"/>
      <c r="I190" s="4"/>
      <c r="J190" s="4"/>
      <c r="K190" s="4"/>
    </row>
    <row r="191" spans="1:11" ht="15">
      <c r="A191" s="4"/>
      <c r="B191" s="4"/>
      <c r="C191" s="4"/>
      <c r="D191" s="4"/>
      <c r="E191" s="4"/>
      <c r="F191" s="4"/>
      <c r="G191" s="4"/>
      <c r="H191" s="4"/>
      <c r="I191" s="4"/>
      <c r="J191" s="4"/>
      <c r="K191" s="4"/>
    </row>
    <row r="192" spans="1:11" ht="15">
      <c r="A192" s="4"/>
      <c r="B192" s="4"/>
      <c r="C192" s="4"/>
      <c r="D192" s="4"/>
      <c r="E192" s="4"/>
      <c r="F192" s="4"/>
      <c r="G192" s="4"/>
      <c r="H192" s="4"/>
      <c r="I192" s="4"/>
      <c r="J192" s="4"/>
      <c r="K192" s="4"/>
    </row>
    <row r="193" spans="1:11" ht="15">
      <c r="A193" s="4"/>
      <c r="B193" s="4"/>
      <c r="C193" s="4"/>
      <c r="D193" s="4"/>
      <c r="E193" s="4"/>
      <c r="F193" s="4"/>
      <c r="G193" s="4"/>
      <c r="H193" s="4"/>
      <c r="I193" s="4"/>
      <c r="J193" s="4"/>
      <c r="K193" s="4"/>
    </row>
    <row r="194" spans="1:11" ht="15">
      <c r="A194" s="4"/>
      <c r="B194" s="4"/>
      <c r="C194" s="4"/>
      <c r="D194" s="4"/>
      <c r="E194" s="4"/>
      <c r="F194" s="4"/>
      <c r="G194" s="4"/>
      <c r="H194" s="4"/>
      <c r="I194" s="4"/>
      <c r="J194" s="4"/>
      <c r="K194" s="4"/>
    </row>
    <row r="195" spans="1:11" ht="15">
      <c r="A195" s="4"/>
      <c r="B195" s="4"/>
      <c r="C195" s="4"/>
      <c r="D195" s="4"/>
      <c r="E195" s="4"/>
      <c r="F195" s="4"/>
      <c r="G195" s="4"/>
      <c r="H195" s="4"/>
      <c r="I195" s="4"/>
      <c r="J195" s="4"/>
      <c r="K195" s="4"/>
    </row>
    <row r="196" spans="1:11" ht="15">
      <c r="A196" s="4"/>
      <c r="B196" s="4"/>
      <c r="C196" s="4"/>
      <c r="D196" s="4"/>
      <c r="E196" s="4"/>
      <c r="F196" s="4"/>
      <c r="G196" s="4"/>
      <c r="H196" s="4"/>
      <c r="I196" s="4"/>
      <c r="J196" s="4"/>
      <c r="K196" s="4"/>
    </row>
    <row r="197" spans="1:11" ht="15">
      <c r="A197" s="4"/>
      <c r="B197" s="4"/>
      <c r="C197" s="4"/>
      <c r="D197" s="4"/>
      <c r="E197" s="4"/>
      <c r="F197" s="4"/>
      <c r="G197" s="4"/>
      <c r="H197" s="4"/>
      <c r="I197" s="4"/>
      <c r="J197" s="4"/>
      <c r="K197" s="4"/>
    </row>
    <row r="198" spans="1:11" ht="15">
      <c r="A198" s="4"/>
      <c r="B198" s="4"/>
      <c r="C198" s="4"/>
      <c r="D198" s="4"/>
      <c r="E198" s="4"/>
      <c r="F198" s="4"/>
      <c r="G198" s="4"/>
      <c r="H198" s="4"/>
      <c r="I198" s="4"/>
      <c r="J198" s="4"/>
      <c r="K198" s="4"/>
    </row>
    <row r="199" spans="1:11" ht="15">
      <c r="A199" s="4"/>
      <c r="B199" s="4"/>
      <c r="C199" s="4"/>
      <c r="D199" s="4"/>
      <c r="E199" s="4"/>
      <c r="F199" s="4"/>
      <c r="G199" s="4"/>
      <c r="H199" s="4"/>
      <c r="I199" s="4"/>
      <c r="J199" s="4"/>
      <c r="K199" s="4"/>
    </row>
    <row r="200" spans="1:11" ht="15">
      <c r="A200" s="4"/>
      <c r="B200" s="4"/>
      <c r="C200" s="4"/>
      <c r="D200" s="4"/>
      <c r="E200" s="4"/>
      <c r="F200" s="4"/>
      <c r="G200" s="4"/>
      <c r="H200" s="4"/>
      <c r="I200" s="4"/>
      <c r="J200" s="4"/>
      <c r="K200" s="4"/>
    </row>
    <row r="201" spans="1:11" ht="15">
      <c r="A201" s="4"/>
      <c r="B201" s="4"/>
      <c r="C201" s="4"/>
      <c r="D201" s="4"/>
      <c r="E201" s="4"/>
      <c r="F201" s="4"/>
      <c r="G201" s="4"/>
      <c r="H201" s="4"/>
      <c r="I201" s="4"/>
      <c r="J201" s="4"/>
      <c r="K201" s="4"/>
    </row>
  </sheetData>
  <sheetProtection sheet="1" selectLockedCells="1"/>
  <mergeCells count="33">
    <mergeCell ref="C164:J164"/>
    <mergeCell ref="D72:K72"/>
    <mergeCell ref="C63:J67"/>
    <mergeCell ref="L62:P62"/>
    <mergeCell ref="C59:J59"/>
    <mergeCell ref="C31:F31"/>
    <mergeCell ref="L63:P63"/>
    <mergeCell ref="L64:P64"/>
    <mergeCell ref="L65:P65"/>
    <mergeCell ref="F35:I35"/>
    <mergeCell ref="L61:P61"/>
    <mergeCell ref="L1:S1"/>
    <mergeCell ref="O15:Q15"/>
    <mergeCell ref="K5:K6"/>
    <mergeCell ref="J12:J13"/>
    <mergeCell ref="K12:K13"/>
    <mergeCell ref="B1:K1"/>
    <mergeCell ref="C29:J29"/>
    <mergeCell ref="C21:J21"/>
    <mergeCell ref="C25:J25"/>
    <mergeCell ref="C37:J39"/>
    <mergeCell ref="B13:G13"/>
    <mergeCell ref="H15:J16"/>
    <mergeCell ref="O13:Q13"/>
    <mergeCell ref="L56:O56"/>
    <mergeCell ref="G11:J11"/>
    <mergeCell ref="F2:G3"/>
    <mergeCell ref="J6:J7"/>
    <mergeCell ref="C11:F11"/>
    <mergeCell ref="O14:Q14"/>
    <mergeCell ref="C10:F10"/>
    <mergeCell ref="G10:J10"/>
    <mergeCell ref="H14:J14"/>
  </mergeCells>
  <dataValidations count="4">
    <dataValidation allowBlank="1" showInputMessage="1" showErrorMessage="1" prompt="Enter the scale of the chart being used." sqref="D35"/>
    <dataValidation allowBlank="1" showInputMessage="1" showErrorMessage="1" prompt="Enter the length of the object in feet." sqref="D32 E58"/>
    <dataValidation allowBlank="1" showInputMessage="1" showErrorMessage="1" prompt="Enter the distance from the observer to the base of the object being measured." sqref="E20 E24 E28"/>
    <dataValidation allowBlank="1" showInputMessage="1" showErrorMessage="1" prompt="Enter the angle from the position of the observer from the base of the object at MHW to the top of the object." sqref="E60"/>
  </dataValidations>
  <printOptions horizontalCentered="1" verticalCentered="1"/>
  <pageMargins left="0.2" right="0.2" top="0.25" bottom="0.25" header="0" footer="0"/>
  <pageSetup orientation="portrait" r:id="rId3"/>
  <legacyDrawing r:id="rId2"/>
</worksheet>
</file>

<file path=xl/worksheets/sheet2.xml><?xml version="1.0" encoding="utf-8"?>
<worksheet xmlns="http://schemas.openxmlformats.org/spreadsheetml/2006/main" xmlns:r="http://schemas.openxmlformats.org/officeDocument/2006/relationships">
  <dimension ref="A1:R252"/>
  <sheetViews>
    <sheetView zoomScalePageLayoutView="0" workbookViewId="0" topLeftCell="A10">
      <selection activeCell="O19" sqref="O19"/>
    </sheetView>
  </sheetViews>
  <sheetFormatPr defaultColWidth="9.140625" defaultRowHeight="15"/>
  <sheetData>
    <row r="1" spans="1:18" ht="15">
      <c r="A1" s="4"/>
      <c r="B1" s="4"/>
      <c r="C1" s="4"/>
      <c r="D1" s="4"/>
      <c r="E1" s="4"/>
      <c r="F1" s="4"/>
      <c r="G1" s="4"/>
      <c r="H1" s="4"/>
      <c r="I1" s="4"/>
      <c r="J1" s="4"/>
      <c r="K1" s="4"/>
      <c r="L1" s="4"/>
      <c r="M1" s="4"/>
      <c r="N1" s="4"/>
      <c r="O1" s="4"/>
      <c r="P1" s="4"/>
      <c r="Q1" s="4"/>
      <c r="R1" s="4"/>
    </row>
    <row r="2" spans="1:18" ht="15">
      <c r="A2" s="4"/>
      <c r="B2" s="4"/>
      <c r="C2" s="4"/>
      <c r="D2" s="4"/>
      <c r="E2" s="4"/>
      <c r="F2" s="4"/>
      <c r="G2" s="4"/>
      <c r="H2" s="4"/>
      <c r="I2" s="4"/>
      <c r="J2" s="4"/>
      <c r="K2" s="4"/>
      <c r="L2" s="4"/>
      <c r="M2" s="4"/>
      <c r="N2" s="4"/>
      <c r="O2" s="4"/>
      <c r="P2" s="4"/>
      <c r="Q2" s="4"/>
      <c r="R2" s="4"/>
    </row>
    <row r="3" spans="1:18" ht="15">
      <c r="A3" s="4"/>
      <c r="B3" s="4"/>
      <c r="C3" s="4"/>
      <c r="D3" s="4"/>
      <c r="E3" s="4"/>
      <c r="F3" s="4"/>
      <c r="G3" s="4"/>
      <c r="H3" s="4"/>
      <c r="I3" s="4"/>
      <c r="J3" s="4"/>
      <c r="K3" s="4"/>
      <c r="L3" s="4"/>
      <c r="M3" s="4"/>
      <c r="N3" s="4"/>
      <c r="O3" s="4"/>
      <c r="P3" s="4"/>
      <c r="Q3" s="4"/>
      <c r="R3" s="4"/>
    </row>
    <row r="4" spans="1:18" ht="15">
      <c r="A4" s="4"/>
      <c r="B4" s="4"/>
      <c r="C4" s="4"/>
      <c r="D4" s="4"/>
      <c r="E4" s="4"/>
      <c r="F4" s="4"/>
      <c r="G4" s="4"/>
      <c r="H4" s="4"/>
      <c r="I4" s="4"/>
      <c r="J4" s="4"/>
      <c r="K4" s="4"/>
      <c r="L4" s="4"/>
      <c r="M4" s="4"/>
      <c r="N4" s="4"/>
      <c r="O4" s="4"/>
      <c r="P4" s="4"/>
      <c r="Q4" s="4"/>
      <c r="R4" s="4"/>
    </row>
    <row r="5" spans="1:18" ht="15">
      <c r="A5" s="4"/>
      <c r="B5" s="4"/>
      <c r="C5" s="4"/>
      <c r="D5" s="4"/>
      <c r="E5" s="4"/>
      <c r="F5" s="4"/>
      <c r="G5" s="4"/>
      <c r="H5" s="4"/>
      <c r="I5" s="4"/>
      <c r="J5" s="4"/>
      <c r="K5" s="4"/>
      <c r="L5" s="4"/>
      <c r="M5" s="4"/>
      <c r="N5" s="4"/>
      <c r="O5" s="4"/>
      <c r="P5" s="4"/>
      <c r="Q5" s="4"/>
      <c r="R5" s="4"/>
    </row>
    <row r="6" spans="1:18" ht="15">
      <c r="A6" s="4"/>
      <c r="B6" s="4"/>
      <c r="C6" s="4"/>
      <c r="D6" s="4"/>
      <c r="E6" s="4"/>
      <c r="F6" s="4"/>
      <c r="G6" s="4"/>
      <c r="H6" s="4"/>
      <c r="I6" s="4"/>
      <c r="J6" s="4"/>
      <c r="K6" s="4"/>
      <c r="L6" s="4"/>
      <c r="M6" s="4"/>
      <c r="N6" s="4"/>
      <c r="O6" s="4"/>
      <c r="P6" s="4"/>
      <c r="Q6" s="4"/>
      <c r="R6" s="4"/>
    </row>
    <row r="7" spans="1:18" ht="15">
      <c r="A7" s="4"/>
      <c r="B7" s="4"/>
      <c r="C7" s="4"/>
      <c r="D7" s="4"/>
      <c r="E7" s="4"/>
      <c r="F7" s="4"/>
      <c r="G7" s="4"/>
      <c r="H7" s="4"/>
      <c r="I7" s="4"/>
      <c r="J7" s="4"/>
      <c r="K7" s="4"/>
      <c r="L7" s="4"/>
      <c r="M7" s="4"/>
      <c r="N7" s="4"/>
      <c r="O7" s="4"/>
      <c r="P7" s="4"/>
      <c r="Q7" s="4"/>
      <c r="R7" s="4"/>
    </row>
    <row r="8" spans="1:18" ht="15">
      <c r="A8" s="4"/>
      <c r="B8" s="4"/>
      <c r="C8" s="4"/>
      <c r="D8" s="4"/>
      <c r="E8" s="4"/>
      <c r="F8" s="4"/>
      <c r="G8" s="4"/>
      <c r="H8" s="4"/>
      <c r="I8" s="4"/>
      <c r="J8" s="4"/>
      <c r="K8" s="4"/>
      <c r="L8" s="4"/>
      <c r="M8" s="4"/>
      <c r="N8" s="4"/>
      <c r="O8" s="4"/>
      <c r="P8" s="4"/>
      <c r="Q8" s="4"/>
      <c r="R8" s="4"/>
    </row>
    <row r="9" spans="1:18" ht="15">
      <c r="A9" s="4"/>
      <c r="B9" s="4"/>
      <c r="C9" s="4"/>
      <c r="D9" s="4"/>
      <c r="E9" s="4"/>
      <c r="F9" s="4"/>
      <c r="G9" s="4"/>
      <c r="H9" s="4"/>
      <c r="I9" s="4"/>
      <c r="J9" s="4"/>
      <c r="K9" s="4"/>
      <c r="L9" s="4"/>
      <c r="M9" s="4"/>
      <c r="N9" s="4"/>
      <c r="O9" s="4"/>
      <c r="P9" s="4"/>
      <c r="Q9" s="4"/>
      <c r="R9" s="4"/>
    </row>
    <row r="10" spans="1:18" ht="15">
      <c r="A10" s="4"/>
      <c r="B10" s="4"/>
      <c r="C10" s="4"/>
      <c r="D10" s="4"/>
      <c r="E10" s="4"/>
      <c r="F10" s="4"/>
      <c r="G10" s="4"/>
      <c r="H10" s="4"/>
      <c r="I10" s="4"/>
      <c r="J10" s="4"/>
      <c r="K10" s="4"/>
      <c r="L10" s="4"/>
      <c r="M10" s="4"/>
      <c r="N10" s="4"/>
      <c r="O10" s="4"/>
      <c r="P10" s="4"/>
      <c r="Q10" s="4"/>
      <c r="R10" s="4"/>
    </row>
    <row r="11" spans="1:18" ht="15">
      <c r="A11" s="4"/>
      <c r="B11" s="4"/>
      <c r="C11" s="4"/>
      <c r="D11" s="4"/>
      <c r="E11" s="4"/>
      <c r="F11" s="4"/>
      <c r="G11" s="4"/>
      <c r="H11" s="4"/>
      <c r="I11" s="4"/>
      <c r="J11" s="4"/>
      <c r="K11" s="4"/>
      <c r="L11" s="4"/>
      <c r="M11" s="4"/>
      <c r="N11" s="4"/>
      <c r="O11" s="4"/>
      <c r="P11" s="4"/>
      <c r="Q11" s="4"/>
      <c r="R11" s="4"/>
    </row>
    <row r="12" spans="1:18" ht="15">
      <c r="A12" s="4"/>
      <c r="B12" s="4"/>
      <c r="C12" s="4"/>
      <c r="D12" s="4"/>
      <c r="E12" s="4"/>
      <c r="F12" s="4"/>
      <c r="G12" s="4"/>
      <c r="H12" s="4"/>
      <c r="I12" s="4"/>
      <c r="J12" s="4"/>
      <c r="K12" s="4"/>
      <c r="L12" s="4"/>
      <c r="M12" s="4"/>
      <c r="N12" s="4"/>
      <c r="O12" s="4"/>
      <c r="P12" s="4"/>
      <c r="Q12" s="4"/>
      <c r="R12" s="4"/>
    </row>
    <row r="13" spans="1:18" ht="15">
      <c r="A13" s="4"/>
      <c r="B13" s="4"/>
      <c r="C13" s="4"/>
      <c r="D13" s="4"/>
      <c r="E13" s="4"/>
      <c r="F13" s="4"/>
      <c r="G13" s="4"/>
      <c r="H13" s="4"/>
      <c r="I13" s="4"/>
      <c r="J13" s="4"/>
      <c r="K13" s="4"/>
      <c r="L13" s="4"/>
      <c r="M13" s="4"/>
      <c r="N13" s="4"/>
      <c r="O13" s="4"/>
      <c r="P13" s="4"/>
      <c r="Q13" s="4"/>
      <c r="R13" s="4"/>
    </row>
    <row r="14" spans="1:18" ht="15">
      <c r="A14" s="4"/>
      <c r="B14" s="4"/>
      <c r="C14" s="4"/>
      <c r="D14" s="4"/>
      <c r="E14" s="4"/>
      <c r="F14" s="4"/>
      <c r="G14" s="4"/>
      <c r="H14" s="4"/>
      <c r="I14" s="4"/>
      <c r="J14" s="4"/>
      <c r="K14" s="4"/>
      <c r="L14" s="4"/>
      <c r="M14" s="4"/>
      <c r="N14" s="4"/>
      <c r="O14" s="4"/>
      <c r="P14" s="4"/>
      <c r="Q14" s="4"/>
      <c r="R14" s="4"/>
    </row>
    <row r="15" spans="1:18" ht="15">
      <c r="A15" s="4"/>
      <c r="B15" s="4"/>
      <c r="C15" s="4"/>
      <c r="D15" s="4"/>
      <c r="E15" s="4"/>
      <c r="F15" s="4"/>
      <c r="G15" s="4"/>
      <c r="H15" s="4"/>
      <c r="I15" s="4"/>
      <c r="J15" s="4"/>
      <c r="K15" s="4"/>
      <c r="L15" s="4"/>
      <c r="M15" s="4"/>
      <c r="N15" s="4"/>
      <c r="O15" s="4"/>
      <c r="P15" s="4"/>
      <c r="Q15" s="4"/>
      <c r="R15" s="4"/>
    </row>
    <row r="16" spans="1:18" ht="15">
      <c r="A16" s="4"/>
      <c r="B16" s="4"/>
      <c r="C16" s="4"/>
      <c r="D16" s="4"/>
      <c r="E16" s="4"/>
      <c r="F16" s="4"/>
      <c r="G16" s="4"/>
      <c r="H16" s="4"/>
      <c r="I16" s="4"/>
      <c r="J16" s="4"/>
      <c r="K16" s="4"/>
      <c r="L16" s="4"/>
      <c r="M16" s="4"/>
      <c r="N16" s="4"/>
      <c r="O16" s="4"/>
      <c r="P16" s="4"/>
      <c r="Q16" s="4"/>
      <c r="R16" s="4"/>
    </row>
    <row r="17" spans="1:18" ht="15">
      <c r="A17" s="4"/>
      <c r="B17" s="4"/>
      <c r="C17" s="4"/>
      <c r="D17" s="4"/>
      <c r="E17" s="4"/>
      <c r="F17" s="4"/>
      <c r="G17" s="4"/>
      <c r="H17" s="4"/>
      <c r="I17" s="4"/>
      <c r="J17" s="4"/>
      <c r="K17" s="4"/>
      <c r="L17" s="4"/>
      <c r="M17" s="4"/>
      <c r="N17" s="4"/>
      <c r="O17" s="4"/>
      <c r="P17" s="4"/>
      <c r="Q17" s="4"/>
      <c r="R17" s="4"/>
    </row>
    <row r="18" spans="1:18" ht="15">
      <c r="A18" s="4"/>
      <c r="B18" s="4"/>
      <c r="C18" s="4"/>
      <c r="D18" s="4"/>
      <c r="E18" s="4"/>
      <c r="F18" s="4"/>
      <c r="G18" s="4"/>
      <c r="H18" s="4"/>
      <c r="I18" s="4"/>
      <c r="J18" s="4"/>
      <c r="K18" s="4"/>
      <c r="L18" s="4"/>
      <c r="M18" s="4"/>
      <c r="N18" s="4"/>
      <c r="O18" s="4"/>
      <c r="P18" s="4"/>
      <c r="Q18" s="4"/>
      <c r="R18" s="4"/>
    </row>
    <row r="19" spans="1:18" ht="15">
      <c r="A19" s="4"/>
      <c r="B19" s="4"/>
      <c r="C19" s="4"/>
      <c r="D19" s="4"/>
      <c r="E19" s="4"/>
      <c r="F19" s="4"/>
      <c r="G19" s="4"/>
      <c r="H19" s="4"/>
      <c r="I19" s="4"/>
      <c r="J19" s="4"/>
      <c r="K19" s="4"/>
      <c r="L19" s="4"/>
      <c r="M19" s="4"/>
      <c r="N19" s="4"/>
      <c r="O19" s="4"/>
      <c r="P19" s="4"/>
      <c r="Q19" s="4"/>
      <c r="R19" s="4"/>
    </row>
    <row r="20" spans="1:18" ht="15">
      <c r="A20" s="4"/>
      <c r="B20" s="4"/>
      <c r="C20" s="4"/>
      <c r="D20" s="4"/>
      <c r="E20" s="4"/>
      <c r="F20" s="4"/>
      <c r="G20" s="4"/>
      <c r="H20" s="4"/>
      <c r="I20" s="4"/>
      <c r="J20" s="4"/>
      <c r="K20" s="4"/>
      <c r="L20" s="4"/>
      <c r="M20" s="4"/>
      <c r="N20" s="4"/>
      <c r="O20" s="4"/>
      <c r="P20" s="4"/>
      <c r="Q20" s="4"/>
      <c r="R20" s="4"/>
    </row>
    <row r="21" spans="1:18" ht="15">
      <c r="A21" s="4"/>
      <c r="B21" s="4"/>
      <c r="C21" s="4"/>
      <c r="D21" s="4"/>
      <c r="E21" s="4"/>
      <c r="F21" s="4"/>
      <c r="G21" s="4"/>
      <c r="H21" s="4"/>
      <c r="I21" s="4"/>
      <c r="J21" s="4"/>
      <c r="K21" s="4"/>
      <c r="L21" s="4"/>
      <c r="M21" s="4"/>
      <c r="N21" s="4"/>
      <c r="O21" s="4"/>
      <c r="P21" s="4"/>
      <c r="Q21" s="4"/>
      <c r="R21" s="4"/>
    </row>
    <row r="22" spans="1:18" ht="15">
      <c r="A22" s="4"/>
      <c r="B22" s="4"/>
      <c r="C22" s="4"/>
      <c r="D22" s="4"/>
      <c r="E22" s="4"/>
      <c r="F22" s="4"/>
      <c r="G22" s="4"/>
      <c r="H22" s="4"/>
      <c r="I22" s="4"/>
      <c r="J22" s="4"/>
      <c r="K22" s="4"/>
      <c r="L22" s="4"/>
      <c r="M22" s="4"/>
      <c r="N22" s="4"/>
      <c r="O22" s="4"/>
      <c r="P22" s="4"/>
      <c r="Q22" s="4"/>
      <c r="R22" s="4"/>
    </row>
    <row r="23" spans="1:18" ht="15">
      <c r="A23" s="4"/>
      <c r="B23" s="4"/>
      <c r="C23" s="4"/>
      <c r="D23" s="4"/>
      <c r="E23" s="4"/>
      <c r="F23" s="4"/>
      <c r="G23" s="4"/>
      <c r="H23" s="4"/>
      <c r="I23" s="4"/>
      <c r="J23" s="4"/>
      <c r="K23" s="4"/>
      <c r="L23" s="4"/>
      <c r="M23" s="4"/>
      <c r="N23" s="4"/>
      <c r="O23" s="4"/>
      <c r="P23" s="4"/>
      <c r="Q23" s="4"/>
      <c r="R23" s="4"/>
    </row>
    <row r="24" spans="1:18" ht="15">
      <c r="A24" s="4"/>
      <c r="B24" s="4"/>
      <c r="C24" s="4"/>
      <c r="D24" s="4"/>
      <c r="E24" s="4"/>
      <c r="F24" s="4"/>
      <c r="G24" s="4"/>
      <c r="H24" s="4"/>
      <c r="I24" s="4"/>
      <c r="J24" s="4"/>
      <c r="K24" s="4"/>
      <c r="L24" s="4"/>
      <c r="M24" s="4"/>
      <c r="N24" s="4"/>
      <c r="O24" s="4"/>
      <c r="P24" s="4"/>
      <c r="Q24" s="4"/>
      <c r="R24" s="4"/>
    </row>
    <row r="25" spans="1:18" ht="15">
      <c r="A25" s="4"/>
      <c r="B25" s="4"/>
      <c r="C25" s="4"/>
      <c r="D25" s="4"/>
      <c r="E25" s="4"/>
      <c r="F25" s="4"/>
      <c r="G25" s="4"/>
      <c r="H25" s="4"/>
      <c r="I25" s="4"/>
      <c r="J25" s="4"/>
      <c r="K25" s="4"/>
      <c r="L25" s="4"/>
      <c r="M25" s="4"/>
      <c r="N25" s="4"/>
      <c r="O25" s="4"/>
      <c r="P25" s="4"/>
      <c r="Q25" s="4"/>
      <c r="R25" s="4"/>
    </row>
    <row r="26" spans="1:18" ht="15">
      <c r="A26" s="4"/>
      <c r="B26" s="4"/>
      <c r="C26" s="4"/>
      <c r="D26" s="4"/>
      <c r="E26" s="4"/>
      <c r="F26" s="4"/>
      <c r="G26" s="4"/>
      <c r="H26" s="4"/>
      <c r="I26" s="4"/>
      <c r="J26" s="4"/>
      <c r="K26" s="4"/>
      <c r="L26" s="4"/>
      <c r="M26" s="4"/>
      <c r="N26" s="4"/>
      <c r="O26" s="4"/>
      <c r="P26" s="4"/>
      <c r="Q26" s="4"/>
      <c r="R26" s="4"/>
    </row>
    <row r="27" spans="1:18" ht="15">
      <c r="A27" s="4"/>
      <c r="B27" s="4"/>
      <c r="C27" s="4"/>
      <c r="D27" s="4"/>
      <c r="E27" s="4"/>
      <c r="F27" s="4"/>
      <c r="G27" s="4"/>
      <c r="H27" s="4"/>
      <c r="I27" s="4"/>
      <c r="J27" s="4"/>
      <c r="K27" s="4"/>
      <c r="L27" s="4"/>
      <c r="M27" s="4"/>
      <c r="N27" s="4"/>
      <c r="O27" s="4"/>
      <c r="P27" s="4"/>
      <c r="Q27" s="4"/>
      <c r="R27" s="4"/>
    </row>
    <row r="28" spans="1:18" ht="15">
      <c r="A28" s="4"/>
      <c r="B28" s="4"/>
      <c r="C28" s="4"/>
      <c r="D28" s="4"/>
      <c r="E28" s="4"/>
      <c r="F28" s="4"/>
      <c r="G28" s="4"/>
      <c r="H28" s="4"/>
      <c r="I28" s="4"/>
      <c r="J28" s="4"/>
      <c r="K28" s="4"/>
      <c r="L28" s="4"/>
      <c r="M28" s="4"/>
      <c r="N28" s="4"/>
      <c r="O28" s="4"/>
      <c r="P28" s="4"/>
      <c r="Q28" s="4"/>
      <c r="R28" s="4"/>
    </row>
    <row r="29" spans="1:18" ht="15">
      <c r="A29" s="4"/>
      <c r="B29" s="4"/>
      <c r="C29" s="4"/>
      <c r="D29" s="4"/>
      <c r="E29" s="4"/>
      <c r="F29" s="4"/>
      <c r="G29" s="4"/>
      <c r="H29" s="4"/>
      <c r="I29" s="4"/>
      <c r="J29" s="4"/>
      <c r="K29" s="4"/>
      <c r="L29" s="4"/>
      <c r="M29" s="4"/>
      <c r="N29" s="4"/>
      <c r="O29" s="4"/>
      <c r="P29" s="4"/>
      <c r="Q29" s="4"/>
      <c r="R29" s="4"/>
    </row>
    <row r="30" spans="1:18" ht="15">
      <c r="A30" s="4"/>
      <c r="B30" s="4"/>
      <c r="C30" s="4"/>
      <c r="D30" s="4"/>
      <c r="E30" s="4"/>
      <c r="F30" s="4"/>
      <c r="G30" s="4"/>
      <c r="H30" s="4"/>
      <c r="I30" s="4"/>
      <c r="J30" s="4"/>
      <c r="K30" s="4"/>
      <c r="L30" s="4"/>
      <c r="M30" s="4"/>
      <c r="N30" s="4"/>
      <c r="O30" s="4"/>
      <c r="P30" s="4"/>
      <c r="Q30" s="4"/>
      <c r="R30" s="4"/>
    </row>
    <row r="31" spans="1:18" ht="15">
      <c r="A31" s="4"/>
      <c r="B31" s="4"/>
      <c r="C31" s="4"/>
      <c r="D31" s="4"/>
      <c r="E31" s="4"/>
      <c r="F31" s="4"/>
      <c r="G31" s="4"/>
      <c r="H31" s="4"/>
      <c r="I31" s="4"/>
      <c r="J31" s="4"/>
      <c r="K31" s="4"/>
      <c r="L31" s="4"/>
      <c r="M31" s="4"/>
      <c r="N31" s="4"/>
      <c r="O31" s="4"/>
      <c r="P31" s="4"/>
      <c r="Q31" s="4"/>
      <c r="R31" s="4"/>
    </row>
    <row r="32" spans="1:18" ht="15">
      <c r="A32" s="4"/>
      <c r="B32" s="4"/>
      <c r="C32" s="4"/>
      <c r="D32" s="4"/>
      <c r="E32" s="4"/>
      <c r="F32" s="4"/>
      <c r="G32" s="4"/>
      <c r="H32" s="4"/>
      <c r="I32" s="4"/>
      <c r="J32" s="4"/>
      <c r="K32" s="4"/>
      <c r="L32" s="4"/>
      <c r="M32" s="4"/>
      <c r="N32" s="4"/>
      <c r="O32" s="4"/>
      <c r="P32" s="4"/>
      <c r="Q32" s="4"/>
      <c r="R32" s="4"/>
    </row>
    <row r="33" spans="1:18" ht="15">
      <c r="A33" s="4"/>
      <c r="B33" s="4"/>
      <c r="C33" s="4"/>
      <c r="D33" s="4"/>
      <c r="E33" s="4"/>
      <c r="F33" s="4"/>
      <c r="G33" s="4"/>
      <c r="H33" s="4"/>
      <c r="I33" s="4"/>
      <c r="J33" s="4"/>
      <c r="K33" s="4"/>
      <c r="L33" s="4"/>
      <c r="M33" s="4"/>
      <c r="N33" s="4"/>
      <c r="O33" s="4"/>
      <c r="P33" s="4"/>
      <c r="Q33" s="4"/>
      <c r="R33" s="4"/>
    </row>
    <row r="34" spans="1:18" ht="15">
      <c r="A34" s="4"/>
      <c r="B34" s="4"/>
      <c r="C34" s="4"/>
      <c r="D34" s="4"/>
      <c r="E34" s="4"/>
      <c r="F34" s="4"/>
      <c r="G34" s="4"/>
      <c r="H34" s="4"/>
      <c r="I34" s="4"/>
      <c r="J34" s="4"/>
      <c r="K34" s="4"/>
      <c r="L34" s="4"/>
      <c r="M34" s="4"/>
      <c r="N34" s="4"/>
      <c r="O34" s="4"/>
      <c r="P34" s="4"/>
      <c r="Q34" s="4"/>
      <c r="R34" s="4"/>
    </row>
    <row r="35" spans="1:18" ht="15">
      <c r="A35" s="4"/>
      <c r="B35" s="4"/>
      <c r="C35" s="4"/>
      <c r="D35" s="4"/>
      <c r="E35" s="4"/>
      <c r="F35" s="4"/>
      <c r="G35" s="4"/>
      <c r="H35" s="4"/>
      <c r="I35" s="4"/>
      <c r="J35" s="4"/>
      <c r="K35" s="4"/>
      <c r="L35" s="4"/>
      <c r="M35" s="4"/>
      <c r="N35" s="4"/>
      <c r="O35" s="4"/>
      <c r="P35" s="4"/>
      <c r="Q35" s="4"/>
      <c r="R35" s="4"/>
    </row>
    <row r="36" spans="1:18" ht="15">
      <c r="A36" s="4"/>
      <c r="B36" s="4"/>
      <c r="C36" s="4"/>
      <c r="D36" s="4"/>
      <c r="E36" s="4"/>
      <c r="F36" s="4"/>
      <c r="G36" s="4"/>
      <c r="H36" s="4"/>
      <c r="I36" s="4"/>
      <c r="J36" s="4"/>
      <c r="K36" s="4"/>
      <c r="L36" s="4"/>
      <c r="M36" s="4"/>
      <c r="N36" s="4"/>
      <c r="O36" s="4"/>
      <c r="P36" s="4"/>
      <c r="Q36" s="4"/>
      <c r="R36" s="4"/>
    </row>
    <row r="37" spans="1:18" ht="15">
      <c r="A37" s="4"/>
      <c r="B37" s="4"/>
      <c r="C37" s="4"/>
      <c r="D37" s="4"/>
      <c r="E37" s="4"/>
      <c r="F37" s="4"/>
      <c r="G37" s="4"/>
      <c r="H37" s="4"/>
      <c r="I37" s="4"/>
      <c r="J37" s="4"/>
      <c r="K37" s="4"/>
      <c r="L37" s="4"/>
      <c r="M37" s="4"/>
      <c r="N37" s="4"/>
      <c r="O37" s="4"/>
      <c r="P37" s="4"/>
      <c r="Q37" s="4"/>
      <c r="R37" s="4"/>
    </row>
    <row r="38" spans="1:18" ht="15">
      <c r="A38" s="4"/>
      <c r="B38" s="4"/>
      <c r="C38" s="4"/>
      <c r="D38" s="4"/>
      <c r="E38" s="4"/>
      <c r="F38" s="4"/>
      <c r="G38" s="4"/>
      <c r="H38" s="4"/>
      <c r="I38" s="4"/>
      <c r="J38" s="4"/>
      <c r="K38" s="4"/>
      <c r="L38" s="4"/>
      <c r="M38" s="4"/>
      <c r="N38" s="4"/>
      <c r="O38" s="4"/>
      <c r="P38" s="4"/>
      <c r="Q38" s="4"/>
      <c r="R38" s="4"/>
    </row>
    <row r="39" spans="1:18" ht="15">
      <c r="A39" s="4"/>
      <c r="B39" s="4"/>
      <c r="C39" s="4"/>
      <c r="D39" s="4"/>
      <c r="E39" s="4"/>
      <c r="F39" s="4"/>
      <c r="G39" s="4"/>
      <c r="H39" s="4"/>
      <c r="I39" s="4"/>
      <c r="J39" s="4"/>
      <c r="K39" s="4"/>
      <c r="L39" s="4"/>
      <c r="M39" s="4"/>
      <c r="N39" s="4"/>
      <c r="O39" s="4"/>
      <c r="P39" s="4"/>
      <c r="Q39" s="4"/>
      <c r="R39" s="4"/>
    </row>
    <row r="40" spans="1:18" ht="15">
      <c r="A40" s="4"/>
      <c r="B40" s="4"/>
      <c r="C40" s="4"/>
      <c r="D40" s="4"/>
      <c r="E40" s="4"/>
      <c r="F40" s="4"/>
      <c r="G40" s="4"/>
      <c r="H40" s="4"/>
      <c r="I40" s="4"/>
      <c r="J40" s="4"/>
      <c r="K40" s="4"/>
      <c r="L40" s="4"/>
      <c r="M40" s="4"/>
      <c r="N40" s="4"/>
      <c r="O40" s="4"/>
      <c r="P40" s="4"/>
      <c r="Q40" s="4"/>
      <c r="R40" s="4"/>
    </row>
    <row r="41" spans="1:18" ht="15">
      <c r="A41" s="4"/>
      <c r="B41" s="4"/>
      <c r="C41" s="4"/>
      <c r="D41" s="4"/>
      <c r="E41" s="4"/>
      <c r="F41" s="4"/>
      <c r="G41" s="4"/>
      <c r="H41" s="4"/>
      <c r="I41" s="4"/>
      <c r="J41" s="4"/>
      <c r="K41" s="4"/>
      <c r="L41" s="4"/>
      <c r="M41" s="4"/>
      <c r="N41" s="4"/>
      <c r="O41" s="4"/>
      <c r="P41" s="4"/>
      <c r="Q41" s="4"/>
      <c r="R41" s="4"/>
    </row>
    <row r="42" spans="1:18" ht="15">
      <c r="A42" s="4"/>
      <c r="B42" s="4"/>
      <c r="C42" s="4"/>
      <c r="D42" s="4"/>
      <c r="E42" s="4"/>
      <c r="F42" s="4"/>
      <c r="G42" s="4"/>
      <c r="H42" s="4"/>
      <c r="I42" s="4"/>
      <c r="J42" s="4"/>
      <c r="K42" s="4"/>
      <c r="L42" s="4"/>
      <c r="M42" s="4"/>
      <c r="N42" s="4"/>
      <c r="O42" s="4"/>
      <c r="P42" s="4"/>
      <c r="Q42" s="4"/>
      <c r="R42" s="4"/>
    </row>
    <row r="43" spans="1:18" ht="15">
      <c r="A43" s="4"/>
      <c r="B43" s="4"/>
      <c r="C43" s="4"/>
      <c r="D43" s="4"/>
      <c r="E43" s="4"/>
      <c r="F43" s="4"/>
      <c r="G43" s="4"/>
      <c r="H43" s="4"/>
      <c r="I43" s="4"/>
      <c r="J43" s="4"/>
      <c r="K43" s="4"/>
      <c r="L43" s="4"/>
      <c r="M43" s="4"/>
      <c r="N43" s="4"/>
      <c r="O43" s="4"/>
      <c r="P43" s="4"/>
      <c r="Q43" s="4"/>
      <c r="R43" s="4"/>
    </row>
    <row r="44" spans="1:18" ht="15">
      <c r="A44" s="4"/>
      <c r="B44" s="4"/>
      <c r="C44" s="4"/>
      <c r="D44" s="4"/>
      <c r="E44" s="4"/>
      <c r="F44" s="4"/>
      <c r="G44" s="4"/>
      <c r="H44" s="4"/>
      <c r="I44" s="4"/>
      <c r="J44" s="4"/>
      <c r="K44" s="4"/>
      <c r="L44" s="4"/>
      <c r="M44" s="4"/>
      <c r="N44" s="4"/>
      <c r="O44" s="4"/>
      <c r="P44" s="4"/>
      <c r="Q44" s="4"/>
      <c r="R44" s="4"/>
    </row>
    <row r="45" spans="1:18" ht="15">
      <c r="A45" s="4"/>
      <c r="B45" s="4"/>
      <c r="C45" s="4"/>
      <c r="D45" s="4"/>
      <c r="E45" s="4"/>
      <c r="F45" s="4"/>
      <c r="G45" s="4"/>
      <c r="H45" s="4"/>
      <c r="I45" s="4"/>
      <c r="J45" s="4"/>
      <c r="K45" s="4"/>
      <c r="L45" s="4"/>
      <c r="M45" s="4"/>
      <c r="N45" s="4"/>
      <c r="O45" s="4"/>
      <c r="P45" s="4"/>
      <c r="Q45" s="4"/>
      <c r="R45" s="4"/>
    </row>
    <row r="46" spans="1:18" ht="15">
      <c r="A46" s="4"/>
      <c r="B46" s="4"/>
      <c r="C46" s="4"/>
      <c r="D46" s="4"/>
      <c r="E46" s="4"/>
      <c r="F46" s="4"/>
      <c r="G46" s="4"/>
      <c r="H46" s="4"/>
      <c r="I46" s="4"/>
      <c r="J46" s="4"/>
      <c r="K46" s="4"/>
      <c r="L46" s="4"/>
      <c r="M46" s="4"/>
      <c r="N46" s="4"/>
      <c r="O46" s="4"/>
      <c r="P46" s="4"/>
      <c r="Q46" s="4"/>
      <c r="R46" s="4"/>
    </row>
    <row r="47" spans="1:18" ht="15">
      <c r="A47" s="4"/>
      <c r="B47" s="4"/>
      <c r="C47" s="4"/>
      <c r="D47" s="4"/>
      <c r="E47" s="4"/>
      <c r="F47" s="4"/>
      <c r="G47" s="4"/>
      <c r="H47" s="4"/>
      <c r="I47" s="4"/>
      <c r="J47" s="4"/>
      <c r="K47" s="4"/>
      <c r="L47" s="4"/>
      <c r="M47" s="4"/>
      <c r="N47" s="4"/>
      <c r="O47" s="4"/>
      <c r="P47" s="4"/>
      <c r="Q47" s="4"/>
      <c r="R47" s="4"/>
    </row>
    <row r="48" spans="1:18" ht="15">
      <c r="A48" s="4"/>
      <c r="B48" s="4"/>
      <c r="C48" s="4"/>
      <c r="D48" s="4"/>
      <c r="E48" s="4"/>
      <c r="F48" s="4"/>
      <c r="G48" s="4"/>
      <c r="H48" s="4"/>
      <c r="I48" s="4"/>
      <c r="J48" s="4"/>
      <c r="K48" s="4"/>
      <c r="L48" s="4"/>
      <c r="M48" s="4"/>
      <c r="N48" s="4"/>
      <c r="O48" s="4"/>
      <c r="P48" s="4"/>
      <c r="Q48" s="4"/>
      <c r="R48" s="4"/>
    </row>
    <row r="49" spans="1:18" ht="15">
      <c r="A49" s="4"/>
      <c r="B49" s="4"/>
      <c r="C49" s="4"/>
      <c r="D49" s="4"/>
      <c r="E49" s="4"/>
      <c r="F49" s="4"/>
      <c r="G49" s="4"/>
      <c r="H49" s="4"/>
      <c r="I49" s="4"/>
      <c r="J49" s="4"/>
      <c r="K49" s="4"/>
      <c r="L49" s="4"/>
      <c r="M49" s="4"/>
      <c r="N49" s="4"/>
      <c r="O49" s="4"/>
      <c r="P49" s="4"/>
      <c r="Q49" s="4"/>
      <c r="R49" s="4"/>
    </row>
    <row r="50" spans="1:18" ht="15">
      <c r="A50" s="4"/>
      <c r="B50" s="4"/>
      <c r="C50" s="4"/>
      <c r="D50" s="4"/>
      <c r="E50" s="4"/>
      <c r="F50" s="4"/>
      <c r="G50" s="4"/>
      <c r="H50" s="4"/>
      <c r="I50" s="4"/>
      <c r="J50" s="4"/>
      <c r="K50" s="4"/>
      <c r="L50" s="4"/>
      <c r="M50" s="4"/>
      <c r="N50" s="4"/>
      <c r="O50" s="4"/>
      <c r="P50" s="4"/>
      <c r="Q50" s="4"/>
      <c r="R50" s="4"/>
    </row>
    <row r="51" spans="1:18" ht="15">
      <c r="A51" s="4"/>
      <c r="B51" s="4"/>
      <c r="C51" s="4"/>
      <c r="D51" s="4"/>
      <c r="E51" s="4"/>
      <c r="F51" s="4"/>
      <c r="G51" s="4"/>
      <c r="H51" s="4"/>
      <c r="I51" s="4"/>
      <c r="J51" s="4"/>
      <c r="K51" s="4"/>
      <c r="L51" s="4"/>
      <c r="M51" s="4"/>
      <c r="N51" s="4"/>
      <c r="O51" s="4"/>
      <c r="P51" s="4"/>
      <c r="Q51" s="4"/>
      <c r="R51" s="4"/>
    </row>
    <row r="52" spans="1:18" ht="15">
      <c r="A52" s="4"/>
      <c r="B52" s="4"/>
      <c r="C52" s="4"/>
      <c r="D52" s="4"/>
      <c r="E52" s="4"/>
      <c r="F52" s="4"/>
      <c r="G52" s="4"/>
      <c r="H52" s="4"/>
      <c r="I52" s="4"/>
      <c r="J52" s="4"/>
      <c r="K52" s="4"/>
      <c r="L52" s="4"/>
      <c r="M52" s="4"/>
      <c r="N52" s="4"/>
      <c r="O52" s="4"/>
      <c r="P52" s="4"/>
      <c r="Q52" s="4"/>
      <c r="R52" s="4"/>
    </row>
    <row r="53" spans="1:18" ht="15">
      <c r="A53" s="4"/>
      <c r="B53" s="4"/>
      <c r="C53" s="4"/>
      <c r="D53" s="4"/>
      <c r="E53" s="4"/>
      <c r="F53" s="4"/>
      <c r="G53" s="4"/>
      <c r="H53" s="4"/>
      <c r="I53" s="4"/>
      <c r="J53" s="4"/>
      <c r="K53" s="4"/>
      <c r="L53" s="4"/>
      <c r="M53" s="4"/>
      <c r="N53" s="4"/>
      <c r="O53" s="4"/>
      <c r="P53" s="4"/>
      <c r="Q53" s="4"/>
      <c r="R53" s="4"/>
    </row>
    <row r="54" spans="1:18" ht="15">
      <c r="A54" s="4"/>
      <c r="B54" s="4"/>
      <c r="C54" s="4"/>
      <c r="D54" s="4"/>
      <c r="E54" s="4"/>
      <c r="F54" s="4"/>
      <c r="G54" s="4"/>
      <c r="H54" s="4"/>
      <c r="I54" s="4"/>
      <c r="J54" s="4"/>
      <c r="K54" s="4"/>
      <c r="L54" s="4"/>
      <c r="M54" s="4"/>
      <c r="N54" s="4"/>
      <c r="O54" s="4"/>
      <c r="P54" s="4"/>
      <c r="Q54" s="4"/>
      <c r="R54" s="4"/>
    </row>
    <row r="55" spans="1:18" ht="15">
      <c r="A55" s="4"/>
      <c r="B55" s="4"/>
      <c r="C55" s="4"/>
      <c r="D55" s="4"/>
      <c r="E55" s="4"/>
      <c r="F55" s="4"/>
      <c r="G55" s="4"/>
      <c r="H55" s="4"/>
      <c r="I55" s="4"/>
      <c r="J55" s="4"/>
      <c r="K55" s="4"/>
      <c r="L55" s="4"/>
      <c r="M55" s="4"/>
      <c r="N55" s="4"/>
      <c r="O55" s="4"/>
      <c r="P55" s="4"/>
      <c r="Q55" s="4"/>
      <c r="R55" s="4"/>
    </row>
    <row r="56" spans="1:18" ht="15">
      <c r="A56" s="4"/>
      <c r="B56" s="4"/>
      <c r="C56" s="4"/>
      <c r="D56" s="4"/>
      <c r="E56" s="4"/>
      <c r="F56" s="4"/>
      <c r="G56" s="4"/>
      <c r="H56" s="4"/>
      <c r="I56" s="4"/>
      <c r="J56" s="4"/>
      <c r="K56" s="4"/>
      <c r="L56" s="4"/>
      <c r="M56" s="4"/>
      <c r="N56" s="4"/>
      <c r="O56" s="4"/>
      <c r="P56" s="4"/>
      <c r="Q56" s="4"/>
      <c r="R56" s="4"/>
    </row>
    <row r="57" spans="1:18" ht="15">
      <c r="A57" s="4"/>
      <c r="B57" s="4"/>
      <c r="C57" s="4"/>
      <c r="D57" s="4"/>
      <c r="E57" s="4"/>
      <c r="F57" s="4"/>
      <c r="G57" s="4"/>
      <c r="H57" s="4"/>
      <c r="I57" s="4"/>
      <c r="J57" s="4"/>
      <c r="K57" s="4"/>
      <c r="L57" s="4"/>
      <c r="M57" s="4"/>
      <c r="N57" s="4"/>
      <c r="O57" s="4"/>
      <c r="P57" s="4"/>
      <c r="Q57" s="4"/>
      <c r="R57" s="4"/>
    </row>
    <row r="58" spans="1:18" ht="15">
      <c r="A58" s="4"/>
      <c r="B58" s="4"/>
      <c r="C58" s="4"/>
      <c r="D58" s="4"/>
      <c r="E58" s="4"/>
      <c r="F58" s="4"/>
      <c r="G58" s="4"/>
      <c r="H58" s="4"/>
      <c r="I58" s="4"/>
      <c r="J58" s="4"/>
      <c r="K58" s="4"/>
      <c r="L58" s="4"/>
      <c r="M58" s="4"/>
      <c r="N58" s="4"/>
      <c r="O58" s="4"/>
      <c r="P58" s="4"/>
      <c r="Q58" s="4"/>
      <c r="R58" s="4"/>
    </row>
    <row r="59" spans="1:18" ht="15">
      <c r="A59" s="4"/>
      <c r="B59" s="4"/>
      <c r="C59" s="4"/>
      <c r="D59" s="4"/>
      <c r="E59" s="4"/>
      <c r="F59" s="4"/>
      <c r="G59" s="4"/>
      <c r="H59" s="4"/>
      <c r="I59" s="4"/>
      <c r="J59" s="4"/>
      <c r="K59" s="4"/>
      <c r="L59" s="4"/>
      <c r="M59" s="4"/>
      <c r="N59" s="4"/>
      <c r="O59" s="4"/>
      <c r="P59" s="4"/>
      <c r="Q59" s="4"/>
      <c r="R59" s="4"/>
    </row>
    <row r="60" spans="1:18" ht="15">
      <c r="A60" s="4"/>
      <c r="B60" s="4"/>
      <c r="C60" s="4"/>
      <c r="D60" s="4"/>
      <c r="E60" s="4"/>
      <c r="F60" s="4"/>
      <c r="G60" s="4"/>
      <c r="H60" s="4"/>
      <c r="I60" s="4"/>
      <c r="J60" s="4"/>
      <c r="K60" s="4"/>
      <c r="L60" s="4"/>
      <c r="M60" s="4"/>
      <c r="N60" s="4"/>
      <c r="O60" s="4"/>
      <c r="P60" s="4"/>
      <c r="Q60" s="4"/>
      <c r="R60" s="4"/>
    </row>
    <row r="61" spans="1:18" ht="15">
      <c r="A61" s="4"/>
      <c r="B61" s="4"/>
      <c r="C61" s="4"/>
      <c r="D61" s="4"/>
      <c r="E61" s="4"/>
      <c r="F61" s="4"/>
      <c r="G61" s="4"/>
      <c r="H61" s="4"/>
      <c r="I61" s="4"/>
      <c r="J61" s="4"/>
      <c r="K61" s="4"/>
      <c r="L61" s="4"/>
      <c r="M61" s="4"/>
      <c r="N61" s="4"/>
      <c r="O61" s="4"/>
      <c r="P61" s="4"/>
      <c r="Q61" s="4"/>
      <c r="R61" s="4"/>
    </row>
    <row r="62" spans="1:18" ht="15">
      <c r="A62" s="4"/>
      <c r="B62" s="4"/>
      <c r="C62" s="4"/>
      <c r="D62" s="4"/>
      <c r="E62" s="4"/>
      <c r="F62" s="4"/>
      <c r="G62" s="4"/>
      <c r="H62" s="4"/>
      <c r="I62" s="4"/>
      <c r="J62" s="4"/>
      <c r="K62" s="4"/>
      <c r="L62" s="4"/>
      <c r="M62" s="4"/>
      <c r="N62" s="4"/>
      <c r="O62" s="4"/>
      <c r="P62" s="4"/>
      <c r="Q62" s="4"/>
      <c r="R62" s="4"/>
    </row>
    <row r="63" spans="1:18" ht="15">
      <c r="A63" s="4"/>
      <c r="B63" s="4"/>
      <c r="C63" s="4"/>
      <c r="D63" s="4"/>
      <c r="E63" s="4"/>
      <c r="F63" s="4"/>
      <c r="G63" s="4"/>
      <c r="H63" s="4"/>
      <c r="I63" s="4"/>
      <c r="J63" s="4"/>
      <c r="K63" s="4"/>
      <c r="L63" s="4"/>
      <c r="M63" s="4"/>
      <c r="N63" s="4"/>
      <c r="O63" s="4"/>
      <c r="P63" s="4"/>
      <c r="Q63" s="4"/>
      <c r="R63" s="4"/>
    </row>
    <row r="64" spans="1:18" ht="15">
      <c r="A64" s="4"/>
      <c r="B64" s="4"/>
      <c r="C64" s="4"/>
      <c r="D64" s="4"/>
      <c r="E64" s="4"/>
      <c r="F64" s="4"/>
      <c r="G64" s="4"/>
      <c r="H64" s="4"/>
      <c r="I64" s="4"/>
      <c r="J64" s="4"/>
      <c r="K64" s="4"/>
      <c r="L64" s="4"/>
      <c r="M64" s="4"/>
      <c r="N64" s="4"/>
      <c r="O64" s="4"/>
      <c r="P64" s="4"/>
      <c r="Q64" s="4"/>
      <c r="R64" s="4"/>
    </row>
    <row r="65" spans="1:18" ht="15">
      <c r="A65" s="4"/>
      <c r="B65" s="4"/>
      <c r="C65" s="4"/>
      <c r="D65" s="4"/>
      <c r="E65" s="4"/>
      <c r="F65" s="4"/>
      <c r="G65" s="4"/>
      <c r="H65" s="4"/>
      <c r="I65" s="4"/>
      <c r="J65" s="4"/>
      <c r="K65" s="4"/>
      <c r="L65" s="4"/>
      <c r="M65" s="4"/>
      <c r="N65" s="4"/>
      <c r="O65" s="4"/>
      <c r="P65" s="4"/>
      <c r="Q65" s="4"/>
      <c r="R65" s="4"/>
    </row>
    <row r="66" spans="1:18" ht="15">
      <c r="A66" s="4"/>
      <c r="B66" s="4"/>
      <c r="C66" s="4"/>
      <c r="D66" s="4"/>
      <c r="E66" s="4"/>
      <c r="F66" s="4"/>
      <c r="G66" s="4"/>
      <c r="H66" s="4"/>
      <c r="I66" s="4"/>
      <c r="J66" s="4"/>
      <c r="K66" s="4"/>
      <c r="L66" s="4"/>
      <c r="M66" s="4"/>
      <c r="N66" s="4"/>
      <c r="O66" s="4"/>
      <c r="P66" s="4"/>
      <c r="Q66" s="4"/>
      <c r="R66" s="4"/>
    </row>
    <row r="67" spans="1:18" ht="15">
      <c r="A67" s="4"/>
      <c r="B67" s="4"/>
      <c r="C67" s="4"/>
      <c r="D67" s="4"/>
      <c r="E67" s="4"/>
      <c r="F67" s="4"/>
      <c r="G67" s="4"/>
      <c r="H67" s="4"/>
      <c r="I67" s="4"/>
      <c r="J67" s="4"/>
      <c r="K67" s="4"/>
      <c r="L67" s="4"/>
      <c r="M67" s="4"/>
      <c r="N67" s="4"/>
      <c r="O67" s="4"/>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8" ht="15">
      <c r="A70" s="4"/>
      <c r="B70" s="4"/>
      <c r="C70" s="4"/>
      <c r="D70" s="4"/>
      <c r="E70" s="4"/>
      <c r="F70" s="4"/>
      <c r="G70" s="4"/>
      <c r="H70" s="4"/>
      <c r="I70" s="4"/>
      <c r="J70" s="4"/>
      <c r="K70" s="4"/>
      <c r="L70" s="4"/>
      <c r="M70" s="4"/>
      <c r="N70" s="4"/>
      <c r="O70" s="4"/>
      <c r="P70" s="4"/>
      <c r="Q70" s="4"/>
      <c r="R70" s="4"/>
    </row>
    <row r="71" spans="1:18" ht="15">
      <c r="A71" s="4"/>
      <c r="B71" s="4"/>
      <c r="C71" s="4"/>
      <c r="D71" s="4"/>
      <c r="E71" s="4"/>
      <c r="F71" s="4"/>
      <c r="G71" s="4"/>
      <c r="H71" s="4"/>
      <c r="I71" s="4"/>
      <c r="J71" s="4"/>
      <c r="K71" s="4"/>
      <c r="L71" s="4"/>
      <c r="M71" s="4"/>
      <c r="N71" s="4"/>
      <c r="O71" s="4"/>
      <c r="P71" s="4"/>
      <c r="Q71" s="4"/>
      <c r="R71" s="4"/>
    </row>
    <row r="72" spans="1:18" ht="15">
      <c r="A72" s="4"/>
      <c r="B72" s="4"/>
      <c r="C72" s="4"/>
      <c r="D72" s="4"/>
      <c r="E72" s="4"/>
      <c r="F72" s="4"/>
      <c r="G72" s="4"/>
      <c r="H72" s="4"/>
      <c r="I72" s="4"/>
      <c r="J72" s="4"/>
      <c r="K72" s="4"/>
      <c r="L72" s="4"/>
      <c r="M72" s="4"/>
      <c r="N72" s="4"/>
      <c r="O72" s="4"/>
      <c r="P72" s="4"/>
      <c r="Q72" s="4"/>
      <c r="R72" s="4"/>
    </row>
    <row r="73" spans="1:18" ht="15">
      <c r="A73" s="4"/>
      <c r="B73" s="4"/>
      <c r="C73" s="4"/>
      <c r="D73" s="4"/>
      <c r="E73" s="4"/>
      <c r="F73" s="4"/>
      <c r="G73" s="4"/>
      <c r="H73" s="4"/>
      <c r="I73" s="4"/>
      <c r="J73" s="4"/>
      <c r="K73" s="4"/>
      <c r="L73" s="4"/>
      <c r="M73" s="4"/>
      <c r="N73" s="4"/>
      <c r="O73" s="4"/>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4"/>
      <c r="C76" s="4"/>
      <c r="D76" s="4"/>
      <c r="E76" s="4"/>
      <c r="F76" s="4"/>
      <c r="G76" s="4"/>
      <c r="H76" s="4"/>
      <c r="I76" s="4"/>
      <c r="J76" s="4"/>
      <c r="K76" s="4"/>
      <c r="L76" s="4"/>
      <c r="M76" s="4"/>
      <c r="N76" s="4"/>
      <c r="O76" s="4"/>
      <c r="P76" s="4"/>
      <c r="Q76" s="4"/>
      <c r="R76" s="4"/>
    </row>
    <row r="77" spans="1:18" ht="15">
      <c r="A77" s="4"/>
      <c r="B77" s="4"/>
      <c r="C77" s="4"/>
      <c r="D77" s="4"/>
      <c r="E77" s="4"/>
      <c r="F77" s="4"/>
      <c r="G77" s="4"/>
      <c r="H77" s="4"/>
      <c r="I77" s="4"/>
      <c r="J77" s="4"/>
      <c r="K77" s="4"/>
      <c r="L77" s="4"/>
      <c r="M77" s="4"/>
      <c r="N77" s="4"/>
      <c r="O77" s="4"/>
      <c r="P77" s="4"/>
      <c r="Q77" s="4"/>
      <c r="R77" s="4"/>
    </row>
    <row r="78" spans="1:18" ht="15">
      <c r="A78" s="4"/>
      <c r="B78" s="4"/>
      <c r="C78" s="4"/>
      <c r="D78" s="4"/>
      <c r="E78" s="4"/>
      <c r="F78" s="4"/>
      <c r="G78" s="4"/>
      <c r="H78" s="4"/>
      <c r="I78" s="4"/>
      <c r="J78" s="4"/>
      <c r="K78" s="4"/>
      <c r="L78" s="4"/>
      <c r="M78" s="4"/>
      <c r="N78" s="4"/>
      <c r="O78" s="4"/>
      <c r="P78" s="4"/>
      <c r="Q78" s="4"/>
      <c r="R78" s="4"/>
    </row>
    <row r="79" spans="1:18" ht="15">
      <c r="A79" s="4"/>
      <c r="B79" s="4"/>
      <c r="C79" s="4"/>
      <c r="D79" s="4"/>
      <c r="E79" s="4"/>
      <c r="F79" s="4"/>
      <c r="G79" s="4"/>
      <c r="H79" s="4"/>
      <c r="I79" s="4"/>
      <c r="J79" s="4"/>
      <c r="K79" s="4"/>
      <c r="L79" s="4"/>
      <c r="M79" s="4"/>
      <c r="N79" s="4"/>
      <c r="O79" s="4"/>
      <c r="P79" s="4"/>
      <c r="Q79" s="4"/>
      <c r="R79" s="4"/>
    </row>
    <row r="80" spans="1:18" ht="15">
      <c r="A80" s="4"/>
      <c r="B80" s="4"/>
      <c r="C80" s="4"/>
      <c r="D80" s="4"/>
      <c r="E80" s="4"/>
      <c r="F80" s="4"/>
      <c r="G80" s="4"/>
      <c r="H80" s="4"/>
      <c r="I80" s="4"/>
      <c r="J80" s="4"/>
      <c r="K80" s="4"/>
      <c r="L80" s="4"/>
      <c r="M80" s="4"/>
      <c r="N80" s="4"/>
      <c r="O80" s="4"/>
      <c r="P80" s="4"/>
      <c r="Q80" s="4"/>
      <c r="R80" s="4"/>
    </row>
    <row r="81" spans="1:18" ht="15">
      <c r="A81" s="4"/>
      <c r="B81" s="4"/>
      <c r="C81" s="4"/>
      <c r="D81" s="4"/>
      <c r="E81" s="4"/>
      <c r="F81" s="4"/>
      <c r="G81" s="4"/>
      <c r="H81" s="4"/>
      <c r="I81" s="4"/>
      <c r="J81" s="4"/>
      <c r="K81" s="4"/>
      <c r="L81" s="4"/>
      <c r="M81" s="4"/>
      <c r="N81" s="4"/>
      <c r="O81" s="4"/>
      <c r="P81" s="4"/>
      <c r="Q81" s="4"/>
      <c r="R81" s="4"/>
    </row>
    <row r="82" spans="1:18" ht="15">
      <c r="A82" s="4"/>
      <c r="B82" s="4"/>
      <c r="C82" s="4"/>
      <c r="D82" s="4"/>
      <c r="E82" s="4"/>
      <c r="F82" s="4"/>
      <c r="G82" s="4"/>
      <c r="H82" s="4"/>
      <c r="I82" s="4"/>
      <c r="J82" s="4"/>
      <c r="K82" s="4"/>
      <c r="L82" s="4"/>
      <c r="M82" s="4"/>
      <c r="N82" s="4"/>
      <c r="O82" s="4"/>
      <c r="P82" s="4"/>
      <c r="Q82" s="4"/>
      <c r="R82" s="4"/>
    </row>
    <row r="83" spans="1:18" ht="15">
      <c r="A83" s="4"/>
      <c r="B83" s="4"/>
      <c r="C83" s="4"/>
      <c r="D83" s="4"/>
      <c r="E83" s="4"/>
      <c r="F83" s="4"/>
      <c r="G83" s="4"/>
      <c r="H83" s="4"/>
      <c r="I83" s="4"/>
      <c r="J83" s="4"/>
      <c r="K83" s="4"/>
      <c r="L83" s="4"/>
      <c r="M83" s="4"/>
      <c r="N83" s="4"/>
      <c r="O83" s="4"/>
      <c r="P83" s="4"/>
      <c r="Q83" s="4"/>
      <c r="R83" s="4"/>
    </row>
    <row r="84" spans="1:18" ht="15">
      <c r="A84" s="4"/>
      <c r="B84" s="4"/>
      <c r="C84" s="4"/>
      <c r="D84" s="4"/>
      <c r="E84" s="4"/>
      <c r="F84" s="4"/>
      <c r="G84" s="4"/>
      <c r="H84" s="4"/>
      <c r="I84" s="4"/>
      <c r="J84" s="4"/>
      <c r="K84" s="4"/>
      <c r="L84" s="4"/>
      <c r="M84" s="4"/>
      <c r="N84" s="4"/>
      <c r="O84" s="4"/>
      <c r="P84" s="4"/>
      <c r="Q84" s="4"/>
      <c r="R84" s="4"/>
    </row>
    <row r="85" spans="1:18" ht="15">
      <c r="A85" s="4"/>
      <c r="B85" s="4"/>
      <c r="C85" s="4"/>
      <c r="D85" s="4"/>
      <c r="E85" s="4"/>
      <c r="F85" s="4"/>
      <c r="G85" s="4"/>
      <c r="H85" s="4"/>
      <c r="I85" s="4"/>
      <c r="J85" s="4"/>
      <c r="K85" s="4"/>
      <c r="L85" s="4"/>
      <c r="M85" s="4"/>
      <c r="N85" s="4"/>
      <c r="O85" s="4"/>
      <c r="P85" s="4"/>
      <c r="Q85" s="4"/>
      <c r="R85" s="4"/>
    </row>
    <row r="86" spans="1:18" ht="15">
      <c r="A86" s="4"/>
      <c r="B86" s="4"/>
      <c r="C86" s="4"/>
      <c r="D86" s="4"/>
      <c r="E86" s="4"/>
      <c r="F86" s="4"/>
      <c r="G86" s="4"/>
      <c r="H86" s="4"/>
      <c r="I86" s="4"/>
      <c r="J86" s="4"/>
      <c r="K86" s="4"/>
      <c r="L86" s="4"/>
      <c r="M86" s="4"/>
      <c r="N86" s="4"/>
      <c r="O86" s="4"/>
      <c r="P86" s="4"/>
      <c r="Q86" s="4"/>
      <c r="R86" s="4"/>
    </row>
    <row r="87" spans="1:18" ht="15">
      <c r="A87" s="4"/>
      <c r="B87" s="4"/>
      <c r="C87" s="4"/>
      <c r="D87" s="4"/>
      <c r="E87" s="4"/>
      <c r="F87" s="4"/>
      <c r="G87" s="4"/>
      <c r="H87" s="4"/>
      <c r="I87" s="4"/>
      <c r="J87" s="4"/>
      <c r="K87" s="4"/>
      <c r="L87" s="4"/>
      <c r="M87" s="4"/>
      <c r="N87" s="4"/>
      <c r="O87" s="4"/>
      <c r="P87" s="4"/>
      <c r="Q87" s="4"/>
      <c r="R87" s="4"/>
    </row>
    <row r="88" spans="1:18" ht="15">
      <c r="A88" s="4"/>
      <c r="B88" s="4"/>
      <c r="C88" s="4"/>
      <c r="D88" s="4"/>
      <c r="E88" s="4"/>
      <c r="F88" s="4"/>
      <c r="G88" s="4"/>
      <c r="H88" s="4"/>
      <c r="I88" s="4"/>
      <c r="J88" s="4"/>
      <c r="K88" s="4"/>
      <c r="L88" s="4"/>
      <c r="M88" s="4"/>
      <c r="N88" s="4"/>
      <c r="O88" s="4"/>
      <c r="P88" s="4"/>
      <c r="Q88" s="4"/>
      <c r="R88" s="4"/>
    </row>
    <row r="89" spans="1:18" ht="15">
      <c r="A89" s="4"/>
      <c r="B89" s="4"/>
      <c r="C89" s="4"/>
      <c r="D89" s="4"/>
      <c r="E89" s="4"/>
      <c r="F89" s="4"/>
      <c r="G89" s="4"/>
      <c r="H89" s="4"/>
      <c r="I89" s="4"/>
      <c r="J89" s="4"/>
      <c r="K89" s="4"/>
      <c r="L89" s="4"/>
      <c r="M89" s="4"/>
      <c r="N89" s="4"/>
      <c r="O89" s="4"/>
      <c r="P89" s="4"/>
      <c r="Q89" s="4"/>
      <c r="R89" s="4"/>
    </row>
    <row r="90" spans="1:18" ht="15">
      <c r="A90" s="4"/>
      <c r="B90" s="4"/>
      <c r="C90" s="4"/>
      <c r="D90" s="4"/>
      <c r="E90" s="4"/>
      <c r="F90" s="4"/>
      <c r="G90" s="4"/>
      <c r="H90" s="4"/>
      <c r="I90" s="4"/>
      <c r="J90" s="4"/>
      <c r="K90" s="4"/>
      <c r="L90" s="4"/>
      <c r="M90" s="4"/>
      <c r="N90" s="4"/>
      <c r="O90" s="4"/>
      <c r="P90" s="4"/>
      <c r="Q90" s="4"/>
      <c r="R90" s="4"/>
    </row>
    <row r="91" spans="1:18" ht="15">
      <c r="A91" s="4"/>
      <c r="B91" s="4"/>
      <c r="C91" s="4"/>
      <c r="D91" s="4"/>
      <c r="E91" s="4"/>
      <c r="F91" s="4"/>
      <c r="G91" s="4"/>
      <c r="H91" s="4"/>
      <c r="I91" s="4"/>
      <c r="J91" s="4"/>
      <c r="K91" s="4"/>
      <c r="L91" s="4"/>
      <c r="M91" s="4"/>
      <c r="N91" s="4"/>
      <c r="O91" s="4"/>
      <c r="P91" s="4"/>
      <c r="Q91" s="4"/>
      <c r="R91" s="4"/>
    </row>
    <row r="92" spans="1:18" ht="15">
      <c r="A92" s="4"/>
      <c r="B92" s="4"/>
      <c r="C92" s="4"/>
      <c r="D92" s="4"/>
      <c r="E92" s="4"/>
      <c r="F92" s="4"/>
      <c r="G92" s="4"/>
      <c r="H92" s="4"/>
      <c r="I92" s="4"/>
      <c r="J92" s="4"/>
      <c r="K92" s="4"/>
      <c r="L92" s="4"/>
      <c r="M92" s="4"/>
      <c r="N92" s="4"/>
      <c r="O92" s="4"/>
      <c r="P92" s="4"/>
      <c r="Q92" s="4"/>
      <c r="R92" s="4"/>
    </row>
    <row r="93" spans="1:18" ht="15">
      <c r="A93" s="4"/>
      <c r="B93" s="4"/>
      <c r="C93" s="4"/>
      <c r="D93" s="4"/>
      <c r="E93" s="4"/>
      <c r="F93" s="4"/>
      <c r="G93" s="4"/>
      <c r="H93" s="4"/>
      <c r="I93" s="4"/>
      <c r="J93" s="4"/>
      <c r="K93" s="4"/>
      <c r="L93" s="4"/>
      <c r="M93" s="4"/>
      <c r="N93" s="4"/>
      <c r="O93" s="4"/>
      <c r="P93" s="4"/>
      <c r="Q93" s="4"/>
      <c r="R93" s="4"/>
    </row>
    <row r="94" spans="1:18" ht="15">
      <c r="A94" s="4"/>
      <c r="B94" s="4"/>
      <c r="C94" s="4"/>
      <c r="D94" s="4"/>
      <c r="E94" s="4"/>
      <c r="F94" s="4"/>
      <c r="G94" s="4"/>
      <c r="H94" s="4"/>
      <c r="I94" s="4"/>
      <c r="J94" s="4"/>
      <c r="K94" s="4"/>
      <c r="L94" s="4"/>
      <c r="M94" s="4"/>
      <c r="N94" s="4"/>
      <c r="O94" s="4"/>
      <c r="P94" s="4"/>
      <c r="Q94" s="4"/>
      <c r="R94" s="4"/>
    </row>
    <row r="95" spans="1:18" ht="15">
      <c r="A95" s="4"/>
      <c r="B95" s="4"/>
      <c r="C95" s="4"/>
      <c r="D95" s="4"/>
      <c r="E95" s="4"/>
      <c r="F95" s="4"/>
      <c r="G95" s="4"/>
      <c r="H95" s="4"/>
      <c r="I95" s="4"/>
      <c r="J95" s="4"/>
      <c r="K95" s="4"/>
      <c r="L95" s="4"/>
      <c r="M95" s="4"/>
      <c r="N95" s="4"/>
      <c r="O95" s="4"/>
      <c r="P95" s="4"/>
      <c r="Q95" s="4"/>
      <c r="R95" s="4"/>
    </row>
    <row r="96" spans="1:18" ht="15">
      <c r="A96" s="4"/>
      <c r="B96" s="4"/>
      <c r="C96" s="4"/>
      <c r="D96" s="4"/>
      <c r="E96" s="4"/>
      <c r="F96" s="4"/>
      <c r="G96" s="4"/>
      <c r="H96" s="4"/>
      <c r="I96" s="4"/>
      <c r="J96" s="4"/>
      <c r="K96" s="4"/>
      <c r="L96" s="4"/>
      <c r="M96" s="4"/>
      <c r="N96" s="4"/>
      <c r="O96" s="4"/>
      <c r="P96" s="4"/>
      <c r="Q96" s="4"/>
      <c r="R96" s="4"/>
    </row>
    <row r="97" spans="1:18" ht="15">
      <c r="A97" s="4"/>
      <c r="B97" s="4"/>
      <c r="C97" s="4"/>
      <c r="D97" s="4"/>
      <c r="E97" s="4"/>
      <c r="F97" s="4"/>
      <c r="G97" s="4"/>
      <c r="H97" s="4"/>
      <c r="I97" s="4"/>
      <c r="J97" s="4"/>
      <c r="K97" s="4"/>
      <c r="L97" s="4"/>
      <c r="M97" s="4"/>
      <c r="N97" s="4"/>
      <c r="O97" s="4"/>
      <c r="P97" s="4"/>
      <c r="Q97" s="4"/>
      <c r="R97" s="4"/>
    </row>
    <row r="98" spans="1:18" ht="15">
      <c r="A98" s="4"/>
      <c r="B98" s="4"/>
      <c r="C98" s="4"/>
      <c r="D98" s="4"/>
      <c r="E98" s="4"/>
      <c r="F98" s="4"/>
      <c r="G98" s="4"/>
      <c r="H98" s="4"/>
      <c r="I98" s="4"/>
      <c r="J98" s="4"/>
      <c r="K98" s="4"/>
      <c r="L98" s="4"/>
      <c r="M98" s="4"/>
      <c r="N98" s="4"/>
      <c r="O98" s="4"/>
      <c r="P98" s="4"/>
      <c r="Q98" s="4"/>
      <c r="R98" s="4"/>
    </row>
    <row r="99" spans="1:18" ht="15">
      <c r="A99" s="4"/>
      <c r="B99" s="4"/>
      <c r="C99" s="4"/>
      <c r="D99" s="4"/>
      <c r="E99" s="4"/>
      <c r="F99" s="4"/>
      <c r="G99" s="4"/>
      <c r="H99" s="4"/>
      <c r="I99" s="4"/>
      <c r="J99" s="4"/>
      <c r="K99" s="4"/>
      <c r="L99" s="4"/>
      <c r="M99" s="4"/>
      <c r="N99" s="4"/>
      <c r="O99" s="4"/>
      <c r="P99" s="4"/>
      <c r="Q99" s="4"/>
      <c r="R99" s="4"/>
    </row>
    <row r="100" spans="1:18" ht="15">
      <c r="A100" s="4"/>
      <c r="B100" s="4"/>
      <c r="C100" s="4"/>
      <c r="D100" s="4"/>
      <c r="E100" s="4"/>
      <c r="F100" s="4"/>
      <c r="G100" s="4"/>
      <c r="H100" s="4"/>
      <c r="I100" s="4"/>
      <c r="J100" s="4"/>
      <c r="K100" s="4"/>
      <c r="L100" s="4"/>
      <c r="M100" s="4"/>
      <c r="N100" s="4"/>
      <c r="O100" s="4"/>
      <c r="P100" s="4"/>
      <c r="Q100" s="4"/>
      <c r="R100" s="4"/>
    </row>
    <row r="101" spans="1:18" ht="15">
      <c r="A101" s="4"/>
      <c r="B101" s="4"/>
      <c r="C101" s="4"/>
      <c r="D101" s="4"/>
      <c r="E101" s="4"/>
      <c r="F101" s="4"/>
      <c r="G101" s="4"/>
      <c r="H101" s="4"/>
      <c r="I101" s="4"/>
      <c r="J101" s="4"/>
      <c r="K101" s="4"/>
      <c r="L101" s="4"/>
      <c r="M101" s="4"/>
      <c r="N101" s="4"/>
      <c r="O101" s="4"/>
      <c r="P101" s="4"/>
      <c r="Q101" s="4"/>
      <c r="R101" s="4"/>
    </row>
    <row r="102" spans="1:18" ht="15">
      <c r="A102" s="4"/>
      <c r="B102" s="4"/>
      <c r="C102" s="4"/>
      <c r="D102" s="4"/>
      <c r="E102" s="4"/>
      <c r="F102" s="4"/>
      <c r="G102" s="4"/>
      <c r="H102" s="4"/>
      <c r="I102" s="4"/>
      <c r="J102" s="4"/>
      <c r="K102" s="4"/>
      <c r="L102" s="4"/>
      <c r="M102" s="4"/>
      <c r="N102" s="4"/>
      <c r="O102" s="4"/>
      <c r="P102" s="4"/>
      <c r="Q102" s="4"/>
      <c r="R102" s="4"/>
    </row>
    <row r="103" spans="1:18" ht="15">
      <c r="A103" s="4"/>
      <c r="B103" s="4"/>
      <c r="C103" s="4"/>
      <c r="D103" s="4"/>
      <c r="E103" s="4"/>
      <c r="F103" s="4"/>
      <c r="G103" s="4"/>
      <c r="H103" s="4"/>
      <c r="I103" s="4"/>
      <c r="J103" s="4"/>
      <c r="K103" s="4"/>
      <c r="L103" s="4"/>
      <c r="M103" s="4"/>
      <c r="N103" s="4"/>
      <c r="O103" s="4"/>
      <c r="P103" s="4"/>
      <c r="Q103" s="4"/>
      <c r="R103" s="4"/>
    </row>
    <row r="104" spans="1:18" ht="15">
      <c r="A104" s="4"/>
      <c r="B104" s="4"/>
      <c r="C104" s="4"/>
      <c r="D104" s="4"/>
      <c r="E104" s="4"/>
      <c r="F104" s="4"/>
      <c r="G104" s="4"/>
      <c r="H104" s="4"/>
      <c r="I104" s="4"/>
      <c r="J104" s="4"/>
      <c r="K104" s="4"/>
      <c r="L104" s="4"/>
      <c r="M104" s="4"/>
      <c r="N104" s="4"/>
      <c r="O104" s="4"/>
      <c r="P104" s="4"/>
      <c r="Q104" s="4"/>
      <c r="R104" s="4"/>
    </row>
    <row r="105" spans="1:18" ht="15">
      <c r="A105" s="4"/>
      <c r="B105" s="4"/>
      <c r="C105" s="4"/>
      <c r="D105" s="4"/>
      <c r="E105" s="4"/>
      <c r="F105" s="4"/>
      <c r="G105" s="4"/>
      <c r="H105" s="4"/>
      <c r="I105" s="4"/>
      <c r="J105" s="4"/>
      <c r="K105" s="4"/>
      <c r="L105" s="4"/>
      <c r="M105" s="4"/>
      <c r="N105" s="4"/>
      <c r="O105" s="4"/>
      <c r="P105" s="4"/>
      <c r="Q105" s="4"/>
      <c r="R105" s="4"/>
    </row>
    <row r="106" spans="1:18" ht="15">
      <c r="A106" s="4"/>
      <c r="B106" s="4"/>
      <c r="C106" s="4"/>
      <c r="D106" s="4"/>
      <c r="E106" s="4"/>
      <c r="F106" s="4"/>
      <c r="G106" s="4"/>
      <c r="H106" s="4"/>
      <c r="I106" s="4"/>
      <c r="J106" s="4"/>
      <c r="K106" s="4"/>
      <c r="L106" s="4"/>
      <c r="M106" s="4"/>
      <c r="N106" s="4"/>
      <c r="O106" s="4"/>
      <c r="P106" s="4"/>
      <c r="Q106" s="4"/>
      <c r="R106" s="4"/>
    </row>
    <row r="107" spans="1:18" ht="15">
      <c r="A107" s="4"/>
      <c r="B107" s="4"/>
      <c r="C107" s="4"/>
      <c r="D107" s="4"/>
      <c r="E107" s="4"/>
      <c r="F107" s="4"/>
      <c r="G107" s="4"/>
      <c r="H107" s="4"/>
      <c r="I107" s="4"/>
      <c r="J107" s="4"/>
      <c r="K107" s="4"/>
      <c r="L107" s="4"/>
      <c r="M107" s="4"/>
      <c r="N107" s="4"/>
      <c r="O107" s="4"/>
      <c r="P107" s="4"/>
      <c r="Q107" s="4"/>
      <c r="R107" s="4"/>
    </row>
    <row r="108" spans="1:18" ht="15">
      <c r="A108" s="4"/>
      <c r="B108" s="4"/>
      <c r="C108" s="4"/>
      <c r="D108" s="4"/>
      <c r="E108" s="4"/>
      <c r="F108" s="4"/>
      <c r="G108" s="4"/>
      <c r="H108" s="4"/>
      <c r="I108" s="4"/>
      <c r="J108" s="4"/>
      <c r="K108" s="4"/>
      <c r="L108" s="4"/>
      <c r="M108" s="4"/>
      <c r="N108" s="4"/>
      <c r="O108" s="4"/>
      <c r="P108" s="4"/>
      <c r="Q108" s="4"/>
      <c r="R108" s="4"/>
    </row>
    <row r="109" spans="1:18" ht="15">
      <c r="A109" s="4"/>
      <c r="B109" s="4"/>
      <c r="C109" s="4"/>
      <c r="D109" s="4"/>
      <c r="E109" s="4"/>
      <c r="F109" s="4"/>
      <c r="G109" s="4"/>
      <c r="H109" s="4"/>
      <c r="I109" s="4"/>
      <c r="J109" s="4"/>
      <c r="K109" s="4"/>
      <c r="L109" s="4"/>
      <c r="M109" s="4"/>
      <c r="N109" s="4"/>
      <c r="O109" s="4"/>
      <c r="P109" s="4"/>
      <c r="Q109" s="4"/>
      <c r="R109" s="4"/>
    </row>
    <row r="110" spans="1:18" ht="15">
      <c r="A110" s="4"/>
      <c r="B110" s="4"/>
      <c r="C110" s="4"/>
      <c r="D110" s="4"/>
      <c r="E110" s="4"/>
      <c r="F110" s="4"/>
      <c r="G110" s="4"/>
      <c r="H110" s="4"/>
      <c r="I110" s="4"/>
      <c r="J110" s="4"/>
      <c r="K110" s="4"/>
      <c r="L110" s="4"/>
      <c r="M110" s="4"/>
      <c r="N110" s="4"/>
      <c r="O110" s="4"/>
      <c r="P110" s="4"/>
      <c r="Q110" s="4"/>
      <c r="R110" s="4"/>
    </row>
    <row r="111" spans="1:18" ht="15">
      <c r="A111" s="4"/>
      <c r="B111" s="4"/>
      <c r="C111" s="4"/>
      <c r="D111" s="4"/>
      <c r="E111" s="4"/>
      <c r="F111" s="4"/>
      <c r="G111" s="4"/>
      <c r="H111" s="4"/>
      <c r="I111" s="4"/>
      <c r="J111" s="4"/>
      <c r="K111" s="4"/>
      <c r="L111" s="4"/>
      <c r="M111" s="4"/>
      <c r="N111" s="4"/>
      <c r="O111" s="4"/>
      <c r="P111" s="4"/>
      <c r="Q111" s="4"/>
      <c r="R111" s="4"/>
    </row>
    <row r="112" spans="1:18" ht="15">
      <c r="A112" s="4"/>
      <c r="B112" s="4"/>
      <c r="C112" s="4"/>
      <c r="D112" s="4"/>
      <c r="E112" s="4"/>
      <c r="F112" s="4"/>
      <c r="G112" s="4"/>
      <c r="H112" s="4"/>
      <c r="I112" s="4"/>
      <c r="J112" s="4"/>
      <c r="K112" s="4"/>
      <c r="L112" s="4"/>
      <c r="M112" s="4"/>
      <c r="N112" s="4"/>
      <c r="O112" s="4"/>
      <c r="P112" s="4"/>
      <c r="Q112" s="4"/>
      <c r="R112" s="4"/>
    </row>
    <row r="113" spans="1:18" ht="15">
      <c r="A113" s="4"/>
      <c r="B113" s="4"/>
      <c r="C113" s="4"/>
      <c r="D113" s="4"/>
      <c r="E113" s="4"/>
      <c r="F113" s="4"/>
      <c r="G113" s="4"/>
      <c r="H113" s="4"/>
      <c r="I113" s="4"/>
      <c r="J113" s="4"/>
      <c r="K113" s="4"/>
      <c r="L113" s="4"/>
      <c r="M113" s="4"/>
      <c r="N113" s="4"/>
      <c r="O113" s="4"/>
      <c r="P113" s="4"/>
      <c r="Q113" s="4"/>
      <c r="R113" s="4"/>
    </row>
    <row r="114" spans="1:18" ht="15">
      <c r="A114" s="4"/>
      <c r="B114" s="4"/>
      <c r="C114" s="4"/>
      <c r="D114" s="4"/>
      <c r="E114" s="4"/>
      <c r="F114" s="4"/>
      <c r="G114" s="4"/>
      <c r="H114" s="4"/>
      <c r="I114" s="4"/>
      <c r="J114" s="4"/>
      <c r="K114" s="4"/>
      <c r="L114" s="4"/>
      <c r="M114" s="4"/>
      <c r="N114" s="4"/>
      <c r="O114" s="4"/>
      <c r="P114" s="4"/>
      <c r="Q114" s="4"/>
      <c r="R114" s="4"/>
    </row>
    <row r="115" spans="1:18" ht="15">
      <c r="A115" s="4"/>
      <c r="B115" s="4"/>
      <c r="C115" s="4"/>
      <c r="D115" s="4"/>
      <c r="E115" s="4"/>
      <c r="F115" s="4"/>
      <c r="G115" s="4"/>
      <c r="H115" s="4"/>
      <c r="I115" s="4"/>
      <c r="J115" s="4"/>
      <c r="K115" s="4"/>
      <c r="L115" s="4"/>
      <c r="M115" s="4"/>
      <c r="N115" s="4"/>
      <c r="O115" s="4"/>
      <c r="P115" s="4"/>
      <c r="Q115" s="4"/>
      <c r="R115" s="4"/>
    </row>
    <row r="116" spans="1:18" ht="15">
      <c r="A116" s="4"/>
      <c r="B116" s="4"/>
      <c r="C116" s="4"/>
      <c r="D116" s="4"/>
      <c r="E116" s="4"/>
      <c r="F116" s="4"/>
      <c r="G116" s="4"/>
      <c r="H116" s="4"/>
      <c r="I116" s="4"/>
      <c r="J116" s="4"/>
      <c r="K116" s="4"/>
      <c r="L116" s="4"/>
      <c r="M116" s="4"/>
      <c r="N116" s="4"/>
      <c r="O116" s="4"/>
      <c r="P116" s="4"/>
      <c r="Q116" s="4"/>
      <c r="R116" s="4"/>
    </row>
    <row r="117" spans="1:18" ht="15">
      <c r="A117" s="4"/>
      <c r="B117" s="4"/>
      <c r="C117" s="4"/>
      <c r="D117" s="4"/>
      <c r="E117" s="4"/>
      <c r="F117" s="4"/>
      <c r="G117" s="4"/>
      <c r="H117" s="4"/>
      <c r="I117" s="4"/>
      <c r="J117" s="4"/>
      <c r="K117" s="4"/>
      <c r="L117" s="4"/>
      <c r="M117" s="4"/>
      <c r="N117" s="4"/>
      <c r="O117" s="4"/>
      <c r="P117" s="4"/>
      <c r="Q117" s="4"/>
      <c r="R117" s="4"/>
    </row>
    <row r="118" spans="1:18" ht="15">
      <c r="A118" s="4"/>
      <c r="B118" s="4"/>
      <c r="C118" s="4"/>
      <c r="D118" s="4"/>
      <c r="E118" s="4"/>
      <c r="F118" s="4"/>
      <c r="G118" s="4"/>
      <c r="H118" s="4"/>
      <c r="I118" s="4"/>
      <c r="J118" s="4"/>
      <c r="K118" s="4"/>
      <c r="L118" s="4"/>
      <c r="M118" s="4"/>
      <c r="N118" s="4"/>
      <c r="O118" s="4"/>
      <c r="P118" s="4"/>
      <c r="Q118" s="4"/>
      <c r="R118" s="4"/>
    </row>
    <row r="119" spans="1:18" ht="15">
      <c r="A119" s="4"/>
      <c r="B119" s="4"/>
      <c r="C119" s="4"/>
      <c r="D119" s="4"/>
      <c r="E119" s="4"/>
      <c r="F119" s="4"/>
      <c r="G119" s="4"/>
      <c r="H119" s="4"/>
      <c r="I119" s="4"/>
      <c r="J119" s="4"/>
      <c r="K119" s="4"/>
      <c r="L119" s="4"/>
      <c r="M119" s="4"/>
      <c r="N119" s="4"/>
      <c r="O119" s="4"/>
      <c r="P119" s="4"/>
      <c r="Q119" s="4"/>
      <c r="R119" s="4"/>
    </row>
    <row r="120" spans="1:18" ht="15">
      <c r="A120" s="4"/>
      <c r="B120" s="4"/>
      <c r="C120" s="4"/>
      <c r="D120" s="4"/>
      <c r="E120" s="4"/>
      <c r="F120" s="4"/>
      <c r="G120" s="4"/>
      <c r="H120" s="4"/>
      <c r="I120" s="4"/>
      <c r="J120" s="4"/>
      <c r="K120" s="4"/>
      <c r="L120" s="4"/>
      <c r="M120" s="4"/>
      <c r="N120" s="4"/>
      <c r="O120" s="4"/>
      <c r="P120" s="4"/>
      <c r="Q120" s="4"/>
      <c r="R120" s="4"/>
    </row>
    <row r="121" spans="1:18" ht="15">
      <c r="A121" s="4"/>
      <c r="B121" s="4"/>
      <c r="C121" s="4"/>
      <c r="D121" s="4"/>
      <c r="E121" s="4"/>
      <c r="F121" s="4"/>
      <c r="G121" s="4"/>
      <c r="H121" s="4"/>
      <c r="I121" s="4"/>
      <c r="J121" s="4"/>
      <c r="K121" s="4"/>
      <c r="L121" s="4"/>
      <c r="M121" s="4"/>
      <c r="N121" s="4"/>
      <c r="O121" s="4"/>
      <c r="P121" s="4"/>
      <c r="Q121" s="4"/>
      <c r="R121" s="4"/>
    </row>
    <row r="122" spans="1:18" ht="15">
      <c r="A122" s="4"/>
      <c r="B122" s="4"/>
      <c r="C122" s="4"/>
      <c r="D122" s="4"/>
      <c r="E122" s="4"/>
      <c r="F122" s="4"/>
      <c r="G122" s="4"/>
      <c r="H122" s="4"/>
      <c r="I122" s="4"/>
      <c r="J122" s="4"/>
      <c r="K122" s="4"/>
      <c r="L122" s="4"/>
      <c r="M122" s="4"/>
      <c r="N122" s="4"/>
      <c r="O122" s="4"/>
      <c r="P122" s="4"/>
      <c r="Q122" s="4"/>
      <c r="R122" s="4"/>
    </row>
    <row r="123" spans="1:18" ht="15">
      <c r="A123" s="4"/>
      <c r="B123" s="4"/>
      <c r="C123" s="4"/>
      <c r="D123" s="4"/>
      <c r="E123" s="4"/>
      <c r="F123" s="4"/>
      <c r="G123" s="4"/>
      <c r="H123" s="4"/>
      <c r="I123" s="4"/>
      <c r="J123" s="4"/>
      <c r="K123" s="4"/>
      <c r="L123" s="4"/>
      <c r="M123" s="4"/>
      <c r="N123" s="4"/>
      <c r="O123" s="4"/>
      <c r="P123" s="4"/>
      <c r="Q123" s="4"/>
      <c r="R123" s="4"/>
    </row>
    <row r="124" spans="1:18" ht="15">
      <c r="A124" s="4"/>
      <c r="B124" s="4"/>
      <c r="C124" s="4"/>
      <c r="D124" s="4"/>
      <c r="E124" s="4"/>
      <c r="F124" s="4"/>
      <c r="G124" s="4"/>
      <c r="H124" s="4"/>
      <c r="I124" s="4"/>
      <c r="J124" s="4"/>
      <c r="K124" s="4"/>
      <c r="L124" s="4"/>
      <c r="M124" s="4"/>
      <c r="N124" s="4"/>
      <c r="O124" s="4"/>
      <c r="P124" s="4"/>
      <c r="Q124" s="4"/>
      <c r="R124" s="4"/>
    </row>
    <row r="125" spans="1:18" ht="15">
      <c r="A125" s="4"/>
      <c r="B125" s="4"/>
      <c r="C125" s="4"/>
      <c r="D125" s="4"/>
      <c r="E125" s="4"/>
      <c r="F125" s="4"/>
      <c r="G125" s="4"/>
      <c r="H125" s="4"/>
      <c r="I125" s="4"/>
      <c r="J125" s="4"/>
      <c r="K125" s="4"/>
      <c r="L125" s="4"/>
      <c r="M125" s="4"/>
      <c r="N125" s="4"/>
      <c r="O125" s="4"/>
      <c r="P125" s="4"/>
      <c r="Q125" s="4"/>
      <c r="R125" s="4"/>
    </row>
    <row r="126" spans="1:18" ht="15">
      <c r="A126" s="4"/>
      <c r="B126" s="4"/>
      <c r="C126" s="4"/>
      <c r="D126" s="4"/>
      <c r="E126" s="4"/>
      <c r="F126" s="4"/>
      <c r="G126" s="4"/>
      <c r="H126" s="4"/>
      <c r="I126" s="4"/>
      <c r="J126" s="4"/>
      <c r="K126" s="4"/>
      <c r="L126" s="4"/>
      <c r="M126" s="4"/>
      <c r="N126" s="4"/>
      <c r="O126" s="4"/>
      <c r="P126" s="4"/>
      <c r="Q126" s="4"/>
      <c r="R126" s="4"/>
    </row>
    <row r="127" spans="1:18" ht="15">
      <c r="A127" s="4"/>
      <c r="B127" s="4"/>
      <c r="C127" s="4"/>
      <c r="D127" s="4"/>
      <c r="E127" s="4"/>
      <c r="F127" s="4"/>
      <c r="G127" s="4"/>
      <c r="H127" s="4"/>
      <c r="I127" s="4"/>
      <c r="J127" s="4"/>
      <c r="K127" s="4"/>
      <c r="L127" s="4"/>
      <c r="M127" s="4"/>
      <c r="N127" s="4"/>
      <c r="O127" s="4"/>
      <c r="P127" s="4"/>
      <c r="Q127" s="4"/>
      <c r="R127" s="4"/>
    </row>
    <row r="128" spans="1:18" ht="15">
      <c r="A128" s="4"/>
      <c r="B128" s="4"/>
      <c r="C128" s="4"/>
      <c r="D128" s="4"/>
      <c r="E128" s="4"/>
      <c r="F128" s="4"/>
      <c r="G128" s="4"/>
      <c r="H128" s="4"/>
      <c r="I128" s="4"/>
      <c r="J128" s="4"/>
      <c r="K128" s="4"/>
      <c r="L128" s="4"/>
      <c r="M128" s="4"/>
      <c r="N128" s="4"/>
      <c r="O128" s="4"/>
      <c r="P128" s="4"/>
      <c r="Q128" s="4"/>
      <c r="R128" s="4"/>
    </row>
    <row r="129" spans="1:18" ht="15">
      <c r="A129" s="4"/>
      <c r="B129" s="4"/>
      <c r="C129" s="4"/>
      <c r="D129" s="4"/>
      <c r="E129" s="4"/>
      <c r="F129" s="4"/>
      <c r="G129" s="4"/>
      <c r="H129" s="4"/>
      <c r="I129" s="4"/>
      <c r="J129" s="4"/>
      <c r="K129" s="4"/>
      <c r="L129" s="4"/>
      <c r="M129" s="4"/>
      <c r="N129" s="4"/>
      <c r="O129" s="4"/>
      <c r="P129" s="4"/>
      <c r="Q129" s="4"/>
      <c r="R129" s="4"/>
    </row>
    <row r="130" spans="1:18" ht="15">
      <c r="A130" s="4"/>
      <c r="B130" s="4"/>
      <c r="C130" s="4"/>
      <c r="D130" s="4"/>
      <c r="E130" s="4"/>
      <c r="F130" s="4"/>
      <c r="G130" s="4"/>
      <c r="H130" s="4"/>
      <c r="I130" s="4"/>
      <c r="J130" s="4"/>
      <c r="K130" s="4"/>
      <c r="L130" s="4"/>
      <c r="M130" s="4"/>
      <c r="N130" s="4"/>
      <c r="O130" s="4"/>
      <c r="P130" s="4"/>
      <c r="Q130" s="4"/>
      <c r="R130" s="4"/>
    </row>
    <row r="131" spans="1:18" ht="15">
      <c r="A131" s="4"/>
      <c r="B131" s="4"/>
      <c r="C131" s="4"/>
      <c r="D131" s="4"/>
      <c r="E131" s="4"/>
      <c r="F131" s="4"/>
      <c r="G131" s="4"/>
      <c r="H131" s="4"/>
      <c r="I131" s="4"/>
      <c r="J131" s="4"/>
      <c r="K131" s="4"/>
      <c r="L131" s="4"/>
      <c r="M131" s="4"/>
      <c r="N131" s="4"/>
      <c r="O131" s="4"/>
      <c r="P131" s="4"/>
      <c r="Q131" s="4"/>
      <c r="R131" s="4"/>
    </row>
    <row r="132" spans="1:18" ht="15">
      <c r="A132" s="4"/>
      <c r="B132" s="4"/>
      <c r="C132" s="4"/>
      <c r="D132" s="4"/>
      <c r="E132" s="4"/>
      <c r="F132" s="4"/>
      <c r="G132" s="4"/>
      <c r="H132" s="4"/>
      <c r="I132" s="4"/>
      <c r="J132" s="4"/>
      <c r="K132" s="4"/>
      <c r="L132" s="4"/>
      <c r="M132" s="4"/>
      <c r="N132" s="4"/>
      <c r="O132" s="4"/>
      <c r="P132" s="4"/>
      <c r="Q132" s="4"/>
      <c r="R132" s="4"/>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spans="1:18" ht="15">
      <c r="A136" s="4"/>
      <c r="B136" s="4"/>
      <c r="C136" s="4"/>
      <c r="D136" s="4"/>
      <c r="E136" s="4"/>
      <c r="F136" s="4"/>
      <c r="G136" s="4"/>
      <c r="H136" s="4"/>
      <c r="I136" s="4"/>
      <c r="J136" s="4"/>
      <c r="K136" s="4"/>
      <c r="L136" s="4"/>
      <c r="M136" s="4"/>
      <c r="N136" s="4"/>
      <c r="O136" s="4"/>
      <c r="P136" s="4"/>
      <c r="Q136" s="4"/>
      <c r="R136" s="4"/>
    </row>
    <row r="137" spans="1:18" ht="15">
      <c r="A137" s="4"/>
      <c r="B137" s="4"/>
      <c r="C137" s="4"/>
      <c r="D137" s="4"/>
      <c r="E137" s="4"/>
      <c r="F137" s="4"/>
      <c r="G137" s="4"/>
      <c r="H137" s="4"/>
      <c r="I137" s="4"/>
      <c r="J137" s="4"/>
      <c r="K137" s="4"/>
      <c r="L137" s="4"/>
      <c r="M137" s="4"/>
      <c r="N137" s="4"/>
      <c r="O137" s="4"/>
      <c r="P137" s="4"/>
      <c r="Q137" s="4"/>
      <c r="R137" s="4"/>
    </row>
    <row r="138" spans="1:18" ht="15">
      <c r="A138" s="4"/>
      <c r="B138" s="4"/>
      <c r="C138" s="4"/>
      <c r="D138" s="4"/>
      <c r="E138" s="4"/>
      <c r="F138" s="4"/>
      <c r="G138" s="4"/>
      <c r="H138" s="4"/>
      <c r="I138" s="4"/>
      <c r="J138" s="4"/>
      <c r="K138" s="4"/>
      <c r="L138" s="4"/>
      <c r="M138" s="4"/>
      <c r="N138" s="4"/>
      <c r="O138" s="4"/>
      <c r="P138" s="4"/>
      <c r="Q138" s="4"/>
      <c r="R138" s="4"/>
    </row>
    <row r="139" spans="1:18" ht="15">
      <c r="A139" s="4"/>
      <c r="B139" s="4"/>
      <c r="C139" s="4"/>
      <c r="D139" s="4"/>
      <c r="E139" s="4"/>
      <c r="F139" s="4"/>
      <c r="G139" s="4"/>
      <c r="H139" s="4"/>
      <c r="I139" s="4"/>
      <c r="J139" s="4"/>
      <c r="K139" s="4"/>
      <c r="L139" s="4"/>
      <c r="M139" s="4"/>
      <c r="N139" s="4"/>
      <c r="O139" s="4"/>
      <c r="P139" s="4"/>
      <c r="Q139" s="4"/>
      <c r="R139" s="4"/>
    </row>
    <row r="140" spans="1:18" ht="15">
      <c r="A140" s="4"/>
      <c r="B140" s="4"/>
      <c r="C140" s="4"/>
      <c r="D140" s="4"/>
      <c r="E140" s="4"/>
      <c r="F140" s="4"/>
      <c r="G140" s="4"/>
      <c r="H140" s="4"/>
      <c r="I140" s="4"/>
      <c r="J140" s="4"/>
      <c r="K140" s="4"/>
      <c r="L140" s="4"/>
      <c r="M140" s="4"/>
      <c r="N140" s="4"/>
      <c r="O140" s="4"/>
      <c r="P140" s="4"/>
      <c r="Q140" s="4"/>
      <c r="R140" s="4"/>
    </row>
    <row r="141" spans="1:18" ht="15">
      <c r="A141" s="4"/>
      <c r="B141" s="4"/>
      <c r="C141" s="4"/>
      <c r="D141" s="4"/>
      <c r="E141" s="4"/>
      <c r="F141" s="4"/>
      <c r="G141" s="4"/>
      <c r="H141" s="4"/>
      <c r="I141" s="4"/>
      <c r="J141" s="4"/>
      <c r="K141" s="4"/>
      <c r="L141" s="4"/>
      <c r="M141" s="4"/>
      <c r="N141" s="4"/>
      <c r="O141" s="4"/>
      <c r="P141" s="4"/>
      <c r="Q141" s="4"/>
      <c r="R141" s="4"/>
    </row>
    <row r="142" spans="1:18" ht="15">
      <c r="A142" s="4"/>
      <c r="B142" s="4"/>
      <c r="C142" s="4"/>
      <c r="D142" s="4"/>
      <c r="E142" s="4"/>
      <c r="F142" s="4"/>
      <c r="G142" s="4"/>
      <c r="H142" s="4"/>
      <c r="I142" s="4"/>
      <c r="J142" s="4"/>
      <c r="K142" s="4"/>
      <c r="L142" s="4"/>
      <c r="M142" s="4"/>
      <c r="N142" s="4"/>
      <c r="O142" s="4"/>
      <c r="P142" s="4"/>
      <c r="Q142" s="4"/>
      <c r="R142" s="4"/>
    </row>
    <row r="143" spans="1:18" ht="15">
      <c r="A143" s="4"/>
      <c r="B143" s="4"/>
      <c r="C143" s="4"/>
      <c r="D143" s="4"/>
      <c r="E143" s="4"/>
      <c r="F143" s="4"/>
      <c r="G143" s="4"/>
      <c r="H143" s="4"/>
      <c r="I143" s="4"/>
      <c r="J143" s="4"/>
      <c r="K143" s="4"/>
      <c r="L143" s="4"/>
      <c r="M143" s="4"/>
      <c r="N143" s="4"/>
      <c r="O143" s="4"/>
      <c r="P143" s="4"/>
      <c r="Q143" s="4"/>
      <c r="R143" s="4"/>
    </row>
    <row r="144" spans="1:18" ht="15">
      <c r="A144" s="4"/>
      <c r="B144" s="4"/>
      <c r="C144" s="4"/>
      <c r="D144" s="4"/>
      <c r="E144" s="4"/>
      <c r="F144" s="4"/>
      <c r="G144" s="4"/>
      <c r="H144" s="4"/>
      <c r="I144" s="4"/>
      <c r="J144" s="4"/>
      <c r="K144" s="4"/>
      <c r="L144" s="4"/>
      <c r="M144" s="4"/>
      <c r="N144" s="4"/>
      <c r="O144" s="4"/>
      <c r="P144" s="4"/>
      <c r="Q144" s="4"/>
      <c r="R144" s="4"/>
    </row>
    <row r="145" spans="1:18" ht="15">
      <c r="A145" s="4"/>
      <c r="B145" s="4"/>
      <c r="C145" s="4"/>
      <c r="D145" s="4"/>
      <c r="E145" s="4"/>
      <c r="F145" s="4"/>
      <c r="G145" s="4"/>
      <c r="H145" s="4"/>
      <c r="I145" s="4"/>
      <c r="J145" s="4"/>
      <c r="K145" s="4"/>
      <c r="L145" s="4"/>
      <c r="M145" s="4"/>
      <c r="N145" s="4"/>
      <c r="O145" s="4"/>
      <c r="P145" s="4"/>
      <c r="Q145" s="4"/>
      <c r="R145" s="4"/>
    </row>
    <row r="146" spans="1:18" ht="15">
      <c r="A146" s="4"/>
      <c r="B146" s="4"/>
      <c r="C146" s="4"/>
      <c r="D146" s="4"/>
      <c r="E146" s="4"/>
      <c r="F146" s="4"/>
      <c r="G146" s="4"/>
      <c r="H146" s="4"/>
      <c r="I146" s="4"/>
      <c r="J146" s="4"/>
      <c r="K146" s="4"/>
      <c r="L146" s="4"/>
      <c r="M146" s="4"/>
      <c r="N146" s="4"/>
      <c r="O146" s="4"/>
      <c r="P146" s="4"/>
      <c r="Q146" s="4"/>
      <c r="R146" s="4"/>
    </row>
    <row r="147" spans="1:18" ht="15">
      <c r="A147" s="4"/>
      <c r="B147" s="4"/>
      <c r="C147" s="4"/>
      <c r="D147" s="4"/>
      <c r="E147" s="4"/>
      <c r="F147" s="4"/>
      <c r="G147" s="4"/>
      <c r="H147" s="4"/>
      <c r="I147" s="4"/>
      <c r="J147" s="4"/>
      <c r="K147" s="4"/>
      <c r="L147" s="4"/>
      <c r="M147" s="4"/>
      <c r="N147" s="4"/>
      <c r="O147" s="4"/>
      <c r="P147" s="4"/>
      <c r="Q147" s="4"/>
      <c r="R147" s="4"/>
    </row>
    <row r="148" spans="1:18" ht="15">
      <c r="A148" s="4"/>
      <c r="B148" s="4"/>
      <c r="C148" s="4"/>
      <c r="D148" s="4"/>
      <c r="E148" s="4"/>
      <c r="F148" s="4"/>
      <c r="G148" s="4"/>
      <c r="H148" s="4"/>
      <c r="I148" s="4"/>
      <c r="J148" s="4"/>
      <c r="K148" s="4"/>
      <c r="L148" s="4"/>
      <c r="M148" s="4"/>
      <c r="N148" s="4"/>
      <c r="O148" s="4"/>
      <c r="P148" s="4"/>
      <c r="Q148" s="4"/>
      <c r="R148" s="4"/>
    </row>
    <row r="149" spans="1:18" ht="15">
      <c r="A149" s="4"/>
      <c r="B149" s="4"/>
      <c r="C149" s="4"/>
      <c r="D149" s="4"/>
      <c r="E149" s="4"/>
      <c r="F149" s="4"/>
      <c r="G149" s="4"/>
      <c r="H149" s="4"/>
      <c r="I149" s="4"/>
      <c r="J149" s="4"/>
      <c r="K149" s="4"/>
      <c r="L149" s="4"/>
      <c r="M149" s="4"/>
      <c r="N149" s="4"/>
      <c r="O149" s="4"/>
      <c r="P149" s="4"/>
      <c r="Q149" s="4"/>
      <c r="R149" s="4"/>
    </row>
    <row r="150" spans="1:18" ht="15">
      <c r="A150" s="4"/>
      <c r="B150" s="4"/>
      <c r="C150" s="4"/>
      <c r="D150" s="4"/>
      <c r="E150" s="4"/>
      <c r="F150" s="4"/>
      <c r="G150" s="4"/>
      <c r="H150" s="4"/>
      <c r="I150" s="4"/>
      <c r="J150" s="4"/>
      <c r="K150" s="4"/>
      <c r="L150" s="4"/>
      <c r="M150" s="4"/>
      <c r="N150" s="4"/>
      <c r="O150" s="4"/>
      <c r="P150" s="4"/>
      <c r="Q150" s="4"/>
      <c r="R150" s="4"/>
    </row>
    <row r="151" spans="1:18" ht="15">
      <c r="A151" s="4"/>
      <c r="B151" s="4"/>
      <c r="C151" s="4"/>
      <c r="D151" s="4"/>
      <c r="E151" s="4"/>
      <c r="F151" s="4"/>
      <c r="G151" s="4"/>
      <c r="H151" s="4"/>
      <c r="I151" s="4"/>
      <c r="J151" s="4"/>
      <c r="K151" s="4"/>
      <c r="L151" s="4"/>
      <c r="M151" s="4"/>
      <c r="N151" s="4"/>
      <c r="O151" s="4"/>
      <c r="P151" s="4"/>
      <c r="Q151" s="4"/>
      <c r="R151" s="4"/>
    </row>
    <row r="152" spans="1:18" ht="15">
      <c r="A152" s="4"/>
      <c r="B152" s="4"/>
      <c r="C152" s="4"/>
      <c r="D152" s="4"/>
      <c r="E152" s="4"/>
      <c r="F152" s="4"/>
      <c r="G152" s="4"/>
      <c r="H152" s="4"/>
      <c r="I152" s="4"/>
      <c r="J152" s="4"/>
      <c r="K152" s="4"/>
      <c r="L152" s="4"/>
      <c r="M152" s="4"/>
      <c r="N152" s="4"/>
      <c r="O152" s="4"/>
      <c r="P152" s="4"/>
      <c r="Q152" s="4"/>
      <c r="R152" s="4"/>
    </row>
    <row r="153" spans="1:18" ht="15">
      <c r="A153" s="4"/>
      <c r="B153" s="4"/>
      <c r="C153" s="4"/>
      <c r="D153" s="4"/>
      <c r="E153" s="4"/>
      <c r="F153" s="4"/>
      <c r="G153" s="4"/>
      <c r="H153" s="4"/>
      <c r="I153" s="4"/>
      <c r="J153" s="4"/>
      <c r="K153" s="4"/>
      <c r="L153" s="4"/>
      <c r="M153" s="4"/>
      <c r="N153" s="4"/>
      <c r="O153" s="4"/>
      <c r="P153" s="4"/>
      <c r="Q153" s="4"/>
      <c r="R153" s="4"/>
    </row>
    <row r="154" spans="1:18" ht="15">
      <c r="A154" s="4"/>
      <c r="B154" s="4"/>
      <c r="C154" s="4"/>
      <c r="D154" s="4"/>
      <c r="E154" s="4"/>
      <c r="F154" s="4"/>
      <c r="G154" s="4"/>
      <c r="H154" s="4"/>
      <c r="I154" s="4"/>
      <c r="J154" s="4"/>
      <c r="K154" s="4"/>
      <c r="L154" s="4"/>
      <c r="M154" s="4"/>
      <c r="N154" s="4"/>
      <c r="O154" s="4"/>
      <c r="P154" s="4"/>
      <c r="Q154" s="4"/>
      <c r="R154" s="4"/>
    </row>
    <row r="155" spans="1:18" ht="15">
      <c r="A155" s="4"/>
      <c r="B155" s="4"/>
      <c r="C155" s="4"/>
      <c r="D155" s="4"/>
      <c r="E155" s="4"/>
      <c r="F155" s="4"/>
      <c r="G155" s="4"/>
      <c r="H155" s="4"/>
      <c r="I155" s="4"/>
      <c r="J155" s="4"/>
      <c r="K155" s="4"/>
      <c r="L155" s="4"/>
      <c r="M155" s="4"/>
      <c r="N155" s="4"/>
      <c r="O155" s="4"/>
      <c r="P155" s="4"/>
      <c r="Q155" s="4"/>
      <c r="R155" s="4"/>
    </row>
    <row r="156" spans="1:18" ht="15">
      <c r="A156" s="4"/>
      <c r="B156" s="4"/>
      <c r="C156" s="4"/>
      <c r="D156" s="4"/>
      <c r="E156" s="4"/>
      <c r="F156" s="4"/>
      <c r="G156" s="4"/>
      <c r="H156" s="4"/>
      <c r="I156" s="4"/>
      <c r="J156" s="4"/>
      <c r="K156" s="4"/>
      <c r="L156" s="4"/>
      <c r="M156" s="4"/>
      <c r="N156" s="4"/>
      <c r="O156" s="4"/>
      <c r="P156" s="4"/>
      <c r="Q156" s="4"/>
      <c r="R156" s="4"/>
    </row>
    <row r="157" spans="1:18" ht="15">
      <c r="A157" s="4"/>
      <c r="B157" s="4"/>
      <c r="C157" s="4"/>
      <c r="D157" s="4"/>
      <c r="E157" s="4"/>
      <c r="F157" s="4"/>
      <c r="G157" s="4"/>
      <c r="H157" s="4"/>
      <c r="I157" s="4"/>
      <c r="J157" s="4"/>
      <c r="K157" s="4"/>
      <c r="L157" s="4"/>
      <c r="M157" s="4"/>
      <c r="N157" s="4"/>
      <c r="O157" s="4"/>
      <c r="P157" s="4"/>
      <c r="Q157" s="4"/>
      <c r="R157" s="4"/>
    </row>
    <row r="158" spans="1:18" ht="15">
      <c r="A158" s="4"/>
      <c r="B158" s="4"/>
      <c r="C158" s="4"/>
      <c r="D158" s="4"/>
      <c r="E158" s="4"/>
      <c r="F158" s="4"/>
      <c r="G158" s="4"/>
      <c r="H158" s="4"/>
      <c r="I158" s="4"/>
      <c r="J158" s="4"/>
      <c r="K158" s="4"/>
      <c r="L158" s="4"/>
      <c r="M158" s="4"/>
      <c r="N158" s="4"/>
      <c r="O158" s="4"/>
      <c r="P158" s="4"/>
      <c r="Q158" s="4"/>
      <c r="R158" s="4"/>
    </row>
    <row r="159" spans="1:18" ht="15">
      <c r="A159" s="4"/>
      <c r="B159" s="4"/>
      <c r="C159" s="4"/>
      <c r="D159" s="4"/>
      <c r="E159" s="4"/>
      <c r="F159" s="4"/>
      <c r="G159" s="4"/>
      <c r="H159" s="4"/>
      <c r="I159" s="4"/>
      <c r="J159" s="4"/>
      <c r="K159" s="4"/>
      <c r="L159" s="4"/>
      <c r="M159" s="4"/>
      <c r="N159" s="4"/>
      <c r="O159" s="4"/>
      <c r="P159" s="4"/>
      <c r="Q159" s="4"/>
      <c r="R159" s="4"/>
    </row>
    <row r="160" spans="1:18" ht="15">
      <c r="A160" s="4"/>
      <c r="B160" s="4"/>
      <c r="C160" s="4"/>
      <c r="D160" s="4"/>
      <c r="E160" s="4"/>
      <c r="F160" s="4"/>
      <c r="G160" s="4"/>
      <c r="H160" s="4"/>
      <c r="I160" s="4"/>
      <c r="J160" s="4"/>
      <c r="K160" s="4"/>
      <c r="L160" s="4"/>
      <c r="M160" s="4"/>
      <c r="N160" s="4"/>
      <c r="O160" s="4"/>
      <c r="P160" s="4"/>
      <c r="Q160" s="4"/>
      <c r="R160" s="4"/>
    </row>
    <row r="161" spans="1:18" ht="15">
      <c r="A161" s="4"/>
      <c r="B161" s="4"/>
      <c r="C161" s="4"/>
      <c r="D161" s="4"/>
      <c r="E161" s="4"/>
      <c r="F161" s="4"/>
      <c r="G161" s="4"/>
      <c r="H161" s="4"/>
      <c r="I161" s="4"/>
      <c r="J161" s="4"/>
      <c r="K161" s="4"/>
      <c r="L161" s="4"/>
      <c r="M161" s="4"/>
      <c r="N161" s="4"/>
      <c r="O161" s="4"/>
      <c r="P161" s="4"/>
      <c r="Q161" s="4"/>
      <c r="R161" s="4"/>
    </row>
    <row r="162" spans="1:18" ht="15">
      <c r="A162" s="4"/>
      <c r="B162" s="4"/>
      <c r="C162" s="4"/>
      <c r="D162" s="4"/>
      <c r="E162" s="4"/>
      <c r="F162" s="4"/>
      <c r="G162" s="4"/>
      <c r="H162" s="4"/>
      <c r="I162" s="4"/>
      <c r="J162" s="4"/>
      <c r="K162" s="4"/>
      <c r="L162" s="4"/>
      <c r="M162" s="4"/>
      <c r="N162" s="4"/>
      <c r="O162" s="4"/>
      <c r="P162" s="4"/>
      <c r="Q162" s="4"/>
      <c r="R162" s="4"/>
    </row>
    <row r="163" spans="1:18" ht="15">
      <c r="A163" s="4"/>
      <c r="B163" s="4"/>
      <c r="C163" s="4"/>
      <c r="D163" s="4"/>
      <c r="E163" s="4"/>
      <c r="F163" s="4"/>
      <c r="G163" s="4"/>
      <c r="H163" s="4"/>
      <c r="I163" s="4"/>
      <c r="J163" s="4"/>
      <c r="K163" s="4"/>
      <c r="L163" s="4"/>
      <c r="M163" s="4"/>
      <c r="N163" s="4"/>
      <c r="O163" s="4"/>
      <c r="P163" s="4"/>
      <c r="Q163" s="4"/>
      <c r="R163" s="4"/>
    </row>
    <row r="164" spans="1:18" ht="15">
      <c r="A164" s="4"/>
      <c r="B164" s="4"/>
      <c r="C164" s="4"/>
      <c r="D164" s="4"/>
      <c r="E164" s="4"/>
      <c r="F164" s="4"/>
      <c r="G164" s="4"/>
      <c r="H164" s="4"/>
      <c r="I164" s="4"/>
      <c r="J164" s="4"/>
      <c r="K164" s="4"/>
      <c r="L164" s="4"/>
      <c r="M164" s="4"/>
      <c r="N164" s="4"/>
      <c r="O164" s="4"/>
      <c r="P164" s="4"/>
      <c r="Q164" s="4"/>
      <c r="R164" s="4"/>
    </row>
    <row r="165" spans="1:18" ht="15">
      <c r="A165" s="4"/>
      <c r="B165" s="4"/>
      <c r="C165" s="4"/>
      <c r="D165" s="4"/>
      <c r="E165" s="4"/>
      <c r="F165" s="4"/>
      <c r="G165" s="4"/>
      <c r="H165" s="4"/>
      <c r="I165" s="4"/>
      <c r="J165" s="4"/>
      <c r="K165" s="4"/>
      <c r="L165" s="4"/>
      <c r="M165" s="4"/>
      <c r="N165" s="4"/>
      <c r="O165" s="4"/>
      <c r="P165" s="4"/>
      <c r="Q165" s="4"/>
      <c r="R165" s="4"/>
    </row>
    <row r="166" spans="1:18" ht="15">
      <c r="A166" s="4"/>
      <c r="B166" s="4"/>
      <c r="C166" s="4"/>
      <c r="D166" s="4"/>
      <c r="E166" s="4"/>
      <c r="F166" s="4"/>
      <c r="G166" s="4"/>
      <c r="H166" s="4"/>
      <c r="I166" s="4"/>
      <c r="J166" s="4"/>
      <c r="K166" s="4"/>
      <c r="L166" s="4"/>
      <c r="M166" s="4"/>
      <c r="N166" s="4"/>
      <c r="O166" s="4"/>
      <c r="P166" s="4"/>
      <c r="Q166" s="4"/>
      <c r="R166" s="4"/>
    </row>
    <row r="167" spans="1:18" ht="15">
      <c r="A167" s="4"/>
      <c r="B167" s="4"/>
      <c r="C167" s="4"/>
      <c r="D167" s="4"/>
      <c r="E167" s="4"/>
      <c r="F167" s="4"/>
      <c r="G167" s="4"/>
      <c r="H167" s="4"/>
      <c r="I167" s="4"/>
      <c r="J167" s="4"/>
      <c r="K167" s="4"/>
      <c r="L167" s="4"/>
      <c r="M167" s="4"/>
      <c r="N167" s="4"/>
      <c r="O167" s="4"/>
      <c r="P167" s="4"/>
      <c r="Q167" s="4"/>
      <c r="R167" s="4"/>
    </row>
    <row r="168" spans="1:18" ht="15">
      <c r="A168" s="4"/>
      <c r="B168" s="4"/>
      <c r="C168" s="4"/>
      <c r="D168" s="4"/>
      <c r="E168" s="4"/>
      <c r="F168" s="4"/>
      <c r="G168" s="4"/>
      <c r="H168" s="4"/>
      <c r="I168" s="4"/>
      <c r="J168" s="4"/>
      <c r="K168" s="4"/>
      <c r="L168" s="4"/>
      <c r="M168" s="4"/>
      <c r="N168" s="4"/>
      <c r="O168" s="4"/>
      <c r="P168" s="4"/>
      <c r="Q168" s="4"/>
      <c r="R168" s="4"/>
    </row>
    <row r="169" spans="1:18" ht="15">
      <c r="A169" s="4"/>
      <c r="B169" s="4"/>
      <c r="C169" s="4"/>
      <c r="D169" s="4"/>
      <c r="E169" s="4"/>
      <c r="F169" s="4"/>
      <c r="G169" s="4"/>
      <c r="H169" s="4"/>
      <c r="I169" s="4"/>
      <c r="J169" s="4"/>
      <c r="K169" s="4"/>
      <c r="L169" s="4"/>
      <c r="M169" s="4"/>
      <c r="N169" s="4"/>
      <c r="O169" s="4"/>
      <c r="P169" s="4"/>
      <c r="Q169" s="4"/>
      <c r="R169" s="4"/>
    </row>
    <row r="170" spans="1:18" ht="15">
      <c r="A170" s="4"/>
      <c r="B170" s="4"/>
      <c r="C170" s="4"/>
      <c r="D170" s="4"/>
      <c r="E170" s="4"/>
      <c r="F170" s="4"/>
      <c r="G170" s="4"/>
      <c r="H170" s="4"/>
      <c r="I170" s="4"/>
      <c r="J170" s="4"/>
      <c r="K170" s="4"/>
      <c r="L170" s="4"/>
      <c r="M170" s="4"/>
      <c r="N170" s="4"/>
      <c r="O170" s="4"/>
      <c r="P170" s="4"/>
      <c r="Q170" s="4"/>
      <c r="R170" s="4"/>
    </row>
    <row r="171" spans="1:18" ht="15">
      <c r="A171" s="4"/>
      <c r="B171" s="4"/>
      <c r="C171" s="4"/>
      <c r="D171" s="4"/>
      <c r="E171" s="4"/>
      <c r="F171" s="4"/>
      <c r="G171" s="4"/>
      <c r="H171" s="4"/>
      <c r="I171" s="4"/>
      <c r="J171" s="4"/>
      <c r="K171" s="4"/>
      <c r="L171" s="4"/>
      <c r="M171" s="4"/>
      <c r="N171" s="4"/>
      <c r="O171" s="4"/>
      <c r="P171" s="4"/>
      <c r="Q171" s="4"/>
      <c r="R171" s="4"/>
    </row>
    <row r="172" spans="1:18" ht="15">
      <c r="A172" s="4"/>
      <c r="B172" s="4"/>
      <c r="C172" s="4"/>
      <c r="D172" s="4"/>
      <c r="E172" s="4"/>
      <c r="F172" s="4"/>
      <c r="G172" s="4"/>
      <c r="H172" s="4"/>
      <c r="I172" s="4"/>
      <c r="J172" s="4"/>
      <c r="K172" s="4"/>
      <c r="L172" s="4"/>
      <c r="M172" s="4"/>
      <c r="N172" s="4"/>
      <c r="O172" s="4"/>
      <c r="P172" s="4"/>
      <c r="Q172" s="4"/>
      <c r="R172" s="4"/>
    </row>
    <row r="173" spans="1:18" ht="15">
      <c r="A173" s="4"/>
      <c r="B173" s="4"/>
      <c r="C173" s="4"/>
      <c r="D173" s="4"/>
      <c r="E173" s="4"/>
      <c r="F173" s="4"/>
      <c r="G173" s="4"/>
      <c r="H173" s="4"/>
      <c r="I173" s="4"/>
      <c r="J173" s="4"/>
      <c r="K173" s="4"/>
      <c r="L173" s="4"/>
      <c r="M173" s="4"/>
      <c r="N173" s="4"/>
      <c r="O173" s="4"/>
      <c r="P173" s="4"/>
      <c r="Q173" s="4"/>
      <c r="R173" s="4"/>
    </row>
    <row r="174" spans="1:18" ht="15">
      <c r="A174" s="4"/>
      <c r="B174" s="4"/>
      <c r="C174" s="4"/>
      <c r="D174" s="4"/>
      <c r="E174" s="4"/>
      <c r="F174" s="4"/>
      <c r="G174" s="4"/>
      <c r="H174" s="4"/>
      <c r="I174" s="4"/>
      <c r="J174" s="4"/>
      <c r="K174" s="4"/>
      <c r="L174" s="4"/>
      <c r="M174" s="4"/>
      <c r="N174" s="4"/>
      <c r="O174" s="4"/>
      <c r="P174" s="4"/>
      <c r="Q174" s="4"/>
      <c r="R174" s="4"/>
    </row>
    <row r="175" spans="1:18" ht="15">
      <c r="A175" s="4"/>
      <c r="B175" s="4"/>
      <c r="C175" s="4"/>
      <c r="D175" s="4"/>
      <c r="E175" s="4"/>
      <c r="F175" s="4"/>
      <c r="G175" s="4"/>
      <c r="H175" s="4"/>
      <c r="I175" s="4"/>
      <c r="J175" s="4"/>
      <c r="K175" s="4"/>
      <c r="L175" s="4"/>
      <c r="M175" s="4"/>
      <c r="N175" s="4"/>
      <c r="O175" s="4"/>
      <c r="P175" s="4"/>
      <c r="Q175" s="4"/>
      <c r="R175" s="4"/>
    </row>
    <row r="176" spans="1:18" ht="15">
      <c r="A176" s="4"/>
      <c r="B176" s="4"/>
      <c r="C176" s="4"/>
      <c r="D176" s="4"/>
      <c r="E176" s="4"/>
      <c r="F176" s="4"/>
      <c r="G176" s="4"/>
      <c r="H176" s="4"/>
      <c r="I176" s="4"/>
      <c r="J176" s="4"/>
      <c r="K176" s="4"/>
      <c r="L176" s="4"/>
      <c r="M176" s="4"/>
      <c r="N176" s="4"/>
      <c r="O176" s="4"/>
      <c r="P176" s="4"/>
      <c r="Q176" s="4"/>
      <c r="R176" s="4"/>
    </row>
    <row r="177" spans="1:18" ht="15">
      <c r="A177" s="4"/>
      <c r="B177" s="4"/>
      <c r="C177" s="4"/>
      <c r="D177" s="4"/>
      <c r="E177" s="4"/>
      <c r="F177" s="4"/>
      <c r="G177" s="4"/>
      <c r="H177" s="4"/>
      <c r="I177" s="4"/>
      <c r="J177" s="4"/>
      <c r="K177" s="4"/>
      <c r="L177" s="4"/>
      <c r="M177" s="4"/>
      <c r="N177" s="4"/>
      <c r="O177" s="4"/>
      <c r="P177" s="4"/>
      <c r="Q177" s="4"/>
      <c r="R177" s="4"/>
    </row>
    <row r="178" spans="1:18" ht="15">
      <c r="A178" s="4"/>
      <c r="B178" s="4"/>
      <c r="C178" s="4"/>
      <c r="D178" s="4"/>
      <c r="E178" s="4"/>
      <c r="F178" s="4"/>
      <c r="G178" s="4"/>
      <c r="H178" s="4"/>
      <c r="I178" s="4"/>
      <c r="J178" s="4"/>
      <c r="K178" s="4"/>
      <c r="L178" s="4"/>
      <c r="M178" s="4"/>
      <c r="N178" s="4"/>
      <c r="O178" s="4"/>
      <c r="P178" s="4"/>
      <c r="Q178" s="4"/>
      <c r="R178" s="4"/>
    </row>
    <row r="179" spans="1:18" ht="15">
      <c r="A179" s="4"/>
      <c r="B179" s="4"/>
      <c r="C179" s="4"/>
      <c r="D179" s="4"/>
      <c r="E179" s="4"/>
      <c r="F179" s="4"/>
      <c r="G179" s="4"/>
      <c r="H179" s="4"/>
      <c r="I179" s="4"/>
      <c r="J179" s="4"/>
      <c r="K179" s="4"/>
      <c r="L179" s="4"/>
      <c r="M179" s="4"/>
      <c r="N179" s="4"/>
      <c r="O179" s="4"/>
      <c r="P179" s="4"/>
      <c r="Q179" s="4"/>
      <c r="R179" s="4"/>
    </row>
    <row r="180" spans="1:18" ht="15">
      <c r="A180" s="4"/>
      <c r="B180" s="4"/>
      <c r="C180" s="4"/>
      <c r="D180" s="4"/>
      <c r="E180" s="4"/>
      <c r="F180" s="4"/>
      <c r="G180" s="4"/>
      <c r="H180" s="4"/>
      <c r="I180" s="4"/>
      <c r="J180" s="4"/>
      <c r="K180" s="4"/>
      <c r="L180" s="4"/>
      <c r="M180" s="4"/>
      <c r="N180" s="4"/>
      <c r="O180" s="4"/>
      <c r="P180" s="4"/>
      <c r="Q180" s="4"/>
      <c r="R180" s="4"/>
    </row>
    <row r="181" spans="1:18" ht="15">
      <c r="A181" s="4"/>
      <c r="B181" s="4"/>
      <c r="C181" s="4"/>
      <c r="D181" s="4"/>
      <c r="E181" s="4"/>
      <c r="F181" s="4"/>
      <c r="G181" s="4"/>
      <c r="H181" s="4"/>
      <c r="I181" s="4"/>
      <c r="J181" s="4"/>
      <c r="K181" s="4"/>
      <c r="L181" s="4"/>
      <c r="M181" s="4"/>
      <c r="N181" s="4"/>
      <c r="O181" s="4"/>
      <c r="P181" s="4"/>
      <c r="Q181" s="4"/>
      <c r="R181" s="4"/>
    </row>
    <row r="182" spans="1:18" ht="15">
      <c r="A182" s="4"/>
      <c r="B182" s="4"/>
      <c r="C182" s="4"/>
      <c r="D182" s="4"/>
      <c r="E182" s="4"/>
      <c r="F182" s="4"/>
      <c r="G182" s="4"/>
      <c r="H182" s="4"/>
      <c r="I182" s="4"/>
      <c r="J182" s="4"/>
      <c r="K182" s="4"/>
      <c r="L182" s="4"/>
      <c r="M182" s="4"/>
      <c r="N182" s="4"/>
      <c r="O182" s="4"/>
      <c r="P182" s="4"/>
      <c r="Q182" s="4"/>
      <c r="R182" s="4"/>
    </row>
    <row r="183" spans="1:18" ht="15">
      <c r="A183" s="4"/>
      <c r="B183" s="4"/>
      <c r="C183" s="4"/>
      <c r="D183" s="4"/>
      <c r="E183" s="4"/>
      <c r="F183" s="4"/>
      <c r="G183" s="4"/>
      <c r="H183" s="4"/>
      <c r="I183" s="4"/>
      <c r="J183" s="4"/>
      <c r="K183" s="4"/>
      <c r="L183" s="4"/>
      <c r="M183" s="4"/>
      <c r="N183" s="4"/>
      <c r="O183" s="4"/>
      <c r="P183" s="4"/>
      <c r="Q183" s="4"/>
      <c r="R183" s="4"/>
    </row>
    <row r="184" spans="1:18" ht="15">
      <c r="A184" s="4"/>
      <c r="B184" s="4"/>
      <c r="C184" s="4"/>
      <c r="D184" s="4"/>
      <c r="E184" s="4"/>
      <c r="F184" s="4"/>
      <c r="G184" s="4"/>
      <c r="H184" s="4"/>
      <c r="I184" s="4"/>
      <c r="J184" s="4"/>
      <c r="K184" s="4"/>
      <c r="L184" s="4"/>
      <c r="M184" s="4"/>
      <c r="N184" s="4"/>
      <c r="O184" s="4"/>
      <c r="P184" s="4"/>
      <c r="Q184" s="4"/>
      <c r="R184" s="4"/>
    </row>
    <row r="185" spans="1:18" ht="15">
      <c r="A185" s="4"/>
      <c r="B185" s="4"/>
      <c r="C185" s="4"/>
      <c r="D185" s="4"/>
      <c r="E185" s="4"/>
      <c r="F185" s="4"/>
      <c r="G185" s="4"/>
      <c r="H185" s="4"/>
      <c r="I185" s="4"/>
      <c r="J185" s="4"/>
      <c r="K185" s="4"/>
      <c r="L185" s="4"/>
      <c r="M185" s="4"/>
      <c r="N185" s="4"/>
      <c r="O185" s="4"/>
      <c r="P185" s="4"/>
      <c r="Q185" s="4"/>
      <c r="R185" s="4"/>
    </row>
    <row r="186" spans="1:18" ht="15">
      <c r="A186" s="4"/>
      <c r="B186" s="4"/>
      <c r="C186" s="4"/>
      <c r="D186" s="4"/>
      <c r="E186" s="4"/>
      <c r="F186" s="4"/>
      <c r="G186" s="4"/>
      <c r="H186" s="4"/>
      <c r="I186" s="4"/>
      <c r="J186" s="4"/>
      <c r="K186" s="4"/>
      <c r="L186" s="4"/>
      <c r="M186" s="4"/>
      <c r="N186" s="4"/>
      <c r="O186" s="4"/>
      <c r="P186" s="4"/>
      <c r="Q186" s="4"/>
      <c r="R186" s="4"/>
    </row>
    <row r="187" spans="1:18" ht="15">
      <c r="A187" s="4"/>
      <c r="B187" s="4"/>
      <c r="C187" s="4"/>
      <c r="D187" s="4"/>
      <c r="E187" s="4"/>
      <c r="F187" s="4"/>
      <c r="G187" s="4"/>
      <c r="H187" s="4"/>
      <c r="I187" s="4"/>
      <c r="J187" s="4"/>
      <c r="K187" s="4"/>
      <c r="L187" s="4"/>
      <c r="M187" s="4"/>
      <c r="N187" s="4"/>
      <c r="O187" s="4"/>
      <c r="P187" s="4"/>
      <c r="Q187" s="4"/>
      <c r="R187" s="4"/>
    </row>
    <row r="188" spans="1:18" ht="15">
      <c r="A188" s="4"/>
      <c r="B188" s="4"/>
      <c r="C188" s="4"/>
      <c r="D188" s="4"/>
      <c r="E188" s="4"/>
      <c r="F188" s="4"/>
      <c r="G188" s="4"/>
      <c r="H188" s="4"/>
      <c r="I188" s="4"/>
      <c r="J188" s="4"/>
      <c r="K188" s="4"/>
      <c r="L188" s="4"/>
      <c r="M188" s="4"/>
      <c r="N188" s="4"/>
      <c r="O188" s="4"/>
      <c r="P188" s="4"/>
      <c r="Q188" s="4"/>
      <c r="R188" s="4"/>
    </row>
    <row r="189" spans="1:18" ht="15">
      <c r="A189" s="4"/>
      <c r="B189" s="4"/>
      <c r="C189" s="4"/>
      <c r="D189" s="4"/>
      <c r="E189" s="4"/>
      <c r="F189" s="4"/>
      <c r="G189" s="4"/>
      <c r="H189" s="4"/>
      <c r="I189" s="4"/>
      <c r="J189" s="4"/>
      <c r="K189" s="4"/>
      <c r="L189" s="4"/>
      <c r="M189" s="4"/>
      <c r="N189" s="4"/>
      <c r="O189" s="4"/>
      <c r="P189" s="4"/>
      <c r="Q189" s="4"/>
      <c r="R189" s="4"/>
    </row>
    <row r="190" spans="1:18" ht="15">
      <c r="A190" s="4"/>
      <c r="B190" s="4"/>
      <c r="C190" s="4"/>
      <c r="D190" s="4"/>
      <c r="E190" s="4"/>
      <c r="F190" s="4"/>
      <c r="G190" s="4"/>
      <c r="H190" s="4"/>
      <c r="I190" s="4"/>
      <c r="J190" s="4"/>
      <c r="K190" s="4"/>
      <c r="L190" s="4"/>
      <c r="M190" s="4"/>
      <c r="N190" s="4"/>
      <c r="O190" s="4"/>
      <c r="P190" s="4"/>
      <c r="Q190" s="4"/>
      <c r="R190" s="4"/>
    </row>
    <row r="191" spans="1:18" ht="15">
      <c r="A191" s="4"/>
      <c r="B191" s="4"/>
      <c r="C191" s="4"/>
      <c r="D191" s="4"/>
      <c r="E191" s="4"/>
      <c r="F191" s="4"/>
      <c r="G191" s="4"/>
      <c r="H191" s="4"/>
      <c r="I191" s="4"/>
      <c r="J191" s="4"/>
      <c r="K191" s="4"/>
      <c r="L191" s="4"/>
      <c r="M191" s="4"/>
      <c r="N191" s="4"/>
      <c r="O191" s="4"/>
      <c r="P191" s="4"/>
      <c r="Q191" s="4"/>
      <c r="R191" s="4"/>
    </row>
    <row r="192" spans="1:18" ht="15">
      <c r="A192" s="4"/>
      <c r="B192" s="4"/>
      <c r="C192" s="4"/>
      <c r="D192" s="4"/>
      <c r="E192" s="4"/>
      <c r="F192" s="4"/>
      <c r="G192" s="4"/>
      <c r="H192" s="4"/>
      <c r="I192" s="4"/>
      <c r="J192" s="4"/>
      <c r="K192" s="4"/>
      <c r="L192" s="4"/>
      <c r="M192" s="4"/>
      <c r="N192" s="4"/>
      <c r="O192" s="4"/>
      <c r="P192" s="4"/>
      <c r="Q192" s="4"/>
      <c r="R192" s="4"/>
    </row>
    <row r="193" spans="1:18" ht="15">
      <c r="A193" s="4"/>
      <c r="B193" s="4"/>
      <c r="C193" s="4"/>
      <c r="D193" s="4"/>
      <c r="E193" s="4"/>
      <c r="F193" s="4"/>
      <c r="G193" s="4"/>
      <c r="H193" s="4"/>
      <c r="I193" s="4"/>
      <c r="J193" s="4"/>
      <c r="K193" s="4"/>
      <c r="L193" s="4"/>
      <c r="M193" s="4"/>
      <c r="N193" s="4"/>
      <c r="O193" s="4"/>
      <c r="P193" s="4"/>
      <c r="Q193" s="4"/>
      <c r="R193" s="4"/>
    </row>
    <row r="194" spans="1:18" ht="15">
      <c r="A194" s="4"/>
      <c r="B194" s="4"/>
      <c r="C194" s="4"/>
      <c r="D194" s="4"/>
      <c r="E194" s="4"/>
      <c r="F194" s="4"/>
      <c r="G194" s="4"/>
      <c r="H194" s="4"/>
      <c r="I194" s="4"/>
      <c r="J194" s="4"/>
      <c r="K194" s="4"/>
      <c r="L194" s="4"/>
      <c r="M194" s="4"/>
      <c r="N194" s="4"/>
      <c r="O194" s="4"/>
      <c r="P194" s="4"/>
      <c r="Q194" s="4"/>
      <c r="R194" s="4"/>
    </row>
    <row r="195" spans="1:18" ht="15">
      <c r="A195" s="4"/>
      <c r="B195" s="4"/>
      <c r="C195" s="4"/>
      <c r="D195" s="4"/>
      <c r="E195" s="4"/>
      <c r="F195" s="4"/>
      <c r="G195" s="4"/>
      <c r="H195" s="4"/>
      <c r="I195" s="4"/>
      <c r="J195" s="4"/>
      <c r="K195" s="4"/>
      <c r="L195" s="4"/>
      <c r="M195" s="4"/>
      <c r="N195" s="4"/>
      <c r="O195" s="4"/>
      <c r="P195" s="4"/>
      <c r="Q195" s="4"/>
      <c r="R195" s="4"/>
    </row>
    <row r="196" spans="1:18" ht="15">
      <c r="A196" s="4"/>
      <c r="B196" s="4"/>
      <c r="C196" s="4"/>
      <c r="D196" s="4"/>
      <c r="E196" s="4"/>
      <c r="F196" s="4"/>
      <c r="G196" s="4"/>
      <c r="H196" s="4"/>
      <c r="I196" s="4"/>
      <c r="J196" s="4"/>
      <c r="K196" s="4"/>
      <c r="L196" s="4"/>
      <c r="M196" s="4"/>
      <c r="N196" s="4"/>
      <c r="O196" s="4"/>
      <c r="P196" s="4"/>
      <c r="Q196" s="4"/>
      <c r="R196" s="4"/>
    </row>
    <row r="197" spans="1:18" ht="15">
      <c r="A197" s="4"/>
      <c r="B197" s="4"/>
      <c r="C197" s="4"/>
      <c r="D197" s="4"/>
      <c r="E197" s="4"/>
      <c r="F197" s="4"/>
      <c r="G197" s="4"/>
      <c r="H197" s="4"/>
      <c r="I197" s="4"/>
      <c r="J197" s="4"/>
      <c r="K197" s="4"/>
      <c r="L197" s="4"/>
      <c r="M197" s="4"/>
      <c r="N197" s="4"/>
      <c r="O197" s="4"/>
      <c r="P197" s="4"/>
      <c r="Q197" s="4"/>
      <c r="R197" s="4"/>
    </row>
    <row r="198" spans="1:18" ht="15">
      <c r="A198" s="4"/>
      <c r="B198" s="4"/>
      <c r="C198" s="4"/>
      <c r="D198" s="4"/>
      <c r="E198" s="4"/>
      <c r="F198" s="4"/>
      <c r="G198" s="4"/>
      <c r="H198" s="4"/>
      <c r="I198" s="4"/>
      <c r="J198" s="4"/>
      <c r="K198" s="4"/>
      <c r="L198" s="4"/>
      <c r="M198" s="4"/>
      <c r="N198" s="4"/>
      <c r="O198" s="4"/>
      <c r="P198" s="4"/>
      <c r="Q198" s="4"/>
      <c r="R198" s="4"/>
    </row>
    <row r="199" spans="1:18" ht="15">
      <c r="A199" s="4"/>
      <c r="B199" s="4"/>
      <c r="C199" s="4"/>
      <c r="D199" s="4"/>
      <c r="E199" s="4"/>
      <c r="F199" s="4"/>
      <c r="G199" s="4"/>
      <c r="H199" s="4"/>
      <c r="I199" s="4"/>
      <c r="J199" s="4"/>
      <c r="K199" s="4"/>
      <c r="L199" s="4"/>
      <c r="M199" s="4"/>
      <c r="N199" s="4"/>
      <c r="O199" s="4"/>
      <c r="P199" s="4"/>
      <c r="Q199" s="4"/>
      <c r="R199" s="4"/>
    </row>
    <row r="200" spans="1:18" ht="15">
      <c r="A200" s="4"/>
      <c r="B200" s="4"/>
      <c r="C200" s="4"/>
      <c r="D200" s="4"/>
      <c r="E200" s="4"/>
      <c r="F200" s="4"/>
      <c r="G200" s="4"/>
      <c r="H200" s="4"/>
      <c r="I200" s="4"/>
      <c r="J200" s="4"/>
      <c r="K200" s="4"/>
      <c r="L200" s="4"/>
      <c r="M200" s="4"/>
      <c r="N200" s="4"/>
      <c r="O200" s="4"/>
      <c r="P200" s="4"/>
      <c r="Q200" s="4"/>
      <c r="R200" s="4"/>
    </row>
    <row r="201" spans="1:18" ht="15">
      <c r="A201" s="4"/>
      <c r="B201" s="4"/>
      <c r="C201" s="4"/>
      <c r="D201" s="4"/>
      <c r="E201" s="4"/>
      <c r="F201" s="4"/>
      <c r="G201" s="4"/>
      <c r="H201" s="4"/>
      <c r="I201" s="4"/>
      <c r="J201" s="4"/>
      <c r="K201" s="4"/>
      <c r="L201" s="4"/>
      <c r="M201" s="4"/>
      <c r="N201" s="4"/>
      <c r="O201" s="4"/>
      <c r="P201" s="4"/>
      <c r="Q201" s="4"/>
      <c r="R201" s="4"/>
    </row>
    <row r="202" spans="1:18" ht="15">
      <c r="A202" s="4"/>
      <c r="B202" s="4"/>
      <c r="C202" s="4"/>
      <c r="D202" s="4"/>
      <c r="E202" s="4"/>
      <c r="F202" s="4"/>
      <c r="G202" s="4"/>
      <c r="H202" s="4"/>
      <c r="I202" s="4"/>
      <c r="J202" s="4"/>
      <c r="K202" s="4"/>
      <c r="L202" s="4"/>
      <c r="M202" s="4"/>
      <c r="N202" s="4"/>
      <c r="O202" s="4"/>
      <c r="P202" s="4"/>
      <c r="Q202" s="4"/>
      <c r="R202" s="4"/>
    </row>
    <row r="203" spans="1:18" ht="15">
      <c r="A203" s="4"/>
      <c r="B203" s="4"/>
      <c r="C203" s="4"/>
      <c r="D203" s="4"/>
      <c r="E203" s="4"/>
      <c r="F203" s="4"/>
      <c r="G203" s="4"/>
      <c r="H203" s="4"/>
      <c r="I203" s="4"/>
      <c r="J203" s="4"/>
      <c r="K203" s="4"/>
      <c r="L203" s="4"/>
      <c r="M203" s="4"/>
      <c r="N203" s="4"/>
      <c r="O203" s="4"/>
      <c r="P203" s="4"/>
      <c r="Q203" s="4"/>
      <c r="R203" s="4"/>
    </row>
    <row r="204" spans="1:18" ht="15">
      <c r="A204" s="4"/>
      <c r="B204" s="4"/>
      <c r="C204" s="4"/>
      <c r="D204" s="4"/>
      <c r="E204" s="4"/>
      <c r="F204" s="4"/>
      <c r="G204" s="4"/>
      <c r="H204" s="4"/>
      <c r="I204" s="4"/>
      <c r="J204" s="4"/>
      <c r="K204" s="4"/>
      <c r="L204" s="4"/>
      <c r="M204" s="4"/>
      <c r="N204" s="4"/>
      <c r="O204" s="4"/>
      <c r="P204" s="4"/>
      <c r="Q204" s="4"/>
      <c r="R204" s="4"/>
    </row>
    <row r="205" spans="1:18" ht="15">
      <c r="A205" s="4"/>
      <c r="B205" s="4"/>
      <c r="C205" s="4"/>
      <c r="D205" s="4"/>
      <c r="E205" s="4"/>
      <c r="F205" s="4"/>
      <c r="G205" s="4"/>
      <c r="H205" s="4"/>
      <c r="I205" s="4"/>
      <c r="J205" s="4"/>
      <c r="K205" s="4"/>
      <c r="L205" s="4"/>
      <c r="M205" s="4"/>
      <c r="N205" s="4"/>
      <c r="O205" s="4"/>
      <c r="P205" s="4"/>
      <c r="Q205" s="4"/>
      <c r="R205" s="4"/>
    </row>
    <row r="206" spans="1:18" ht="15">
      <c r="A206" s="4"/>
      <c r="B206" s="4"/>
      <c r="C206" s="4"/>
      <c r="D206" s="4"/>
      <c r="E206" s="4"/>
      <c r="F206" s="4"/>
      <c r="G206" s="4"/>
      <c r="H206" s="4"/>
      <c r="I206" s="4"/>
      <c r="J206" s="4"/>
      <c r="K206" s="4"/>
      <c r="L206" s="4"/>
      <c r="M206" s="4"/>
      <c r="N206" s="4"/>
      <c r="O206" s="4"/>
      <c r="P206" s="4"/>
      <c r="Q206" s="4"/>
      <c r="R206" s="4"/>
    </row>
    <row r="207" spans="1:18" ht="15">
      <c r="A207" s="4"/>
      <c r="B207" s="4"/>
      <c r="C207" s="4"/>
      <c r="D207" s="4"/>
      <c r="E207" s="4"/>
      <c r="F207" s="4"/>
      <c r="G207" s="4"/>
      <c r="H207" s="4"/>
      <c r="I207" s="4"/>
      <c r="J207" s="4"/>
      <c r="K207" s="4"/>
      <c r="L207" s="4"/>
      <c r="M207" s="4"/>
      <c r="N207" s="4"/>
      <c r="O207" s="4"/>
      <c r="P207" s="4"/>
      <c r="Q207" s="4"/>
      <c r="R207" s="4"/>
    </row>
    <row r="208" spans="1:18" ht="15">
      <c r="A208" s="4"/>
      <c r="B208" s="4"/>
      <c r="C208" s="4"/>
      <c r="D208" s="4"/>
      <c r="E208" s="4"/>
      <c r="F208" s="4"/>
      <c r="G208" s="4"/>
      <c r="H208" s="4"/>
      <c r="I208" s="4"/>
      <c r="J208" s="4"/>
      <c r="K208" s="4"/>
      <c r="L208" s="4"/>
      <c r="M208" s="4"/>
      <c r="N208" s="4"/>
      <c r="O208" s="4"/>
      <c r="P208" s="4"/>
      <c r="Q208" s="4"/>
      <c r="R208" s="4"/>
    </row>
    <row r="209" spans="1:18" ht="15">
      <c r="A209" s="4"/>
      <c r="B209" s="4"/>
      <c r="C209" s="4"/>
      <c r="D209" s="4"/>
      <c r="E209" s="4"/>
      <c r="F209" s="4"/>
      <c r="G209" s="4"/>
      <c r="H209" s="4"/>
      <c r="I209" s="4"/>
      <c r="J209" s="4"/>
      <c r="K209" s="4"/>
      <c r="L209" s="4"/>
      <c r="M209" s="4"/>
      <c r="N209" s="4"/>
      <c r="O209" s="4"/>
      <c r="P209" s="4"/>
      <c r="Q209" s="4"/>
      <c r="R209" s="4"/>
    </row>
    <row r="210" spans="1:18" ht="15">
      <c r="A210" s="4"/>
      <c r="B210" s="4"/>
      <c r="C210" s="4"/>
      <c r="D210" s="4"/>
      <c r="E210" s="4"/>
      <c r="F210" s="4"/>
      <c r="G210" s="4"/>
      <c r="H210" s="4"/>
      <c r="I210" s="4"/>
      <c r="J210" s="4"/>
      <c r="K210" s="4"/>
      <c r="L210" s="4"/>
      <c r="M210" s="4"/>
      <c r="N210" s="4"/>
      <c r="O210" s="4"/>
      <c r="P210" s="4"/>
      <c r="Q210" s="4"/>
      <c r="R210" s="4"/>
    </row>
    <row r="211" spans="1:18" ht="15">
      <c r="A211" s="4"/>
      <c r="B211" s="4"/>
      <c r="C211" s="4"/>
      <c r="D211" s="4"/>
      <c r="E211" s="4"/>
      <c r="F211" s="4"/>
      <c r="G211" s="4"/>
      <c r="H211" s="4"/>
      <c r="I211" s="4"/>
      <c r="J211" s="4"/>
      <c r="K211" s="4"/>
      <c r="L211" s="4"/>
      <c r="M211" s="4"/>
      <c r="N211" s="4"/>
      <c r="O211" s="4"/>
      <c r="P211" s="4"/>
      <c r="Q211" s="4"/>
      <c r="R211" s="4"/>
    </row>
    <row r="212" spans="1:18" ht="15">
      <c r="A212" s="4"/>
      <c r="B212" s="4"/>
      <c r="C212" s="4"/>
      <c r="D212" s="4"/>
      <c r="E212" s="4"/>
      <c r="F212" s="4"/>
      <c r="G212" s="4"/>
      <c r="H212" s="4"/>
      <c r="I212" s="4"/>
      <c r="J212" s="4"/>
      <c r="K212" s="4"/>
      <c r="L212" s="4"/>
      <c r="M212" s="4"/>
      <c r="N212" s="4"/>
      <c r="O212" s="4"/>
      <c r="P212" s="4"/>
      <c r="Q212" s="4"/>
      <c r="R212" s="4"/>
    </row>
    <row r="213" spans="1:18" ht="15">
      <c r="A213" s="4"/>
      <c r="B213" s="4"/>
      <c r="C213" s="4"/>
      <c r="D213" s="4"/>
      <c r="E213" s="4"/>
      <c r="F213" s="4"/>
      <c r="G213" s="4"/>
      <c r="H213" s="4"/>
      <c r="I213" s="4"/>
      <c r="J213" s="4"/>
      <c r="K213" s="4"/>
      <c r="L213" s="4"/>
      <c r="M213" s="4"/>
      <c r="N213" s="4"/>
      <c r="O213" s="4"/>
      <c r="P213" s="4"/>
      <c r="Q213" s="4"/>
      <c r="R213" s="4"/>
    </row>
    <row r="214" spans="1:18" ht="15">
      <c r="A214" s="4"/>
      <c r="B214" s="4"/>
      <c r="C214" s="4"/>
      <c r="D214" s="4"/>
      <c r="E214" s="4"/>
      <c r="F214" s="4"/>
      <c r="G214" s="4"/>
      <c r="H214" s="4"/>
      <c r="I214" s="4"/>
      <c r="J214" s="4"/>
      <c r="K214" s="4"/>
      <c r="L214" s="4"/>
      <c r="M214" s="4"/>
      <c r="N214" s="4"/>
      <c r="O214" s="4"/>
      <c r="P214" s="4"/>
      <c r="Q214" s="4"/>
      <c r="R214" s="4"/>
    </row>
    <row r="215" spans="1:18" ht="15">
      <c r="A215" s="4"/>
      <c r="B215" s="4"/>
      <c r="C215" s="4"/>
      <c r="D215" s="4"/>
      <c r="E215" s="4"/>
      <c r="F215" s="4"/>
      <c r="G215" s="4"/>
      <c r="H215" s="4"/>
      <c r="I215" s="4"/>
      <c r="J215" s="4"/>
      <c r="K215" s="4"/>
      <c r="L215" s="4"/>
      <c r="M215" s="4"/>
      <c r="N215" s="4"/>
      <c r="O215" s="4"/>
      <c r="P215" s="4"/>
      <c r="Q215" s="4"/>
      <c r="R215" s="4"/>
    </row>
    <row r="216" spans="1:18" ht="15">
      <c r="A216" s="4"/>
      <c r="B216" s="4"/>
      <c r="C216" s="4"/>
      <c r="D216" s="4"/>
      <c r="E216" s="4"/>
      <c r="F216" s="4"/>
      <c r="G216" s="4"/>
      <c r="H216" s="4"/>
      <c r="I216" s="4"/>
      <c r="J216" s="4"/>
      <c r="K216" s="4"/>
      <c r="L216" s="4"/>
      <c r="M216" s="4"/>
      <c r="N216" s="4"/>
      <c r="O216" s="4"/>
      <c r="P216" s="4"/>
      <c r="Q216" s="4"/>
      <c r="R216" s="4"/>
    </row>
    <row r="217" spans="1:18" ht="15">
      <c r="A217" s="4"/>
      <c r="B217" s="4"/>
      <c r="C217" s="4"/>
      <c r="D217" s="4"/>
      <c r="E217" s="4"/>
      <c r="F217" s="4"/>
      <c r="G217" s="4"/>
      <c r="H217" s="4"/>
      <c r="I217" s="4"/>
      <c r="J217" s="4"/>
      <c r="K217" s="4"/>
      <c r="L217" s="4"/>
      <c r="M217" s="4"/>
      <c r="N217" s="4"/>
      <c r="O217" s="4"/>
      <c r="P217" s="4"/>
      <c r="Q217" s="4"/>
      <c r="R217" s="4"/>
    </row>
    <row r="218" spans="1:18" ht="15">
      <c r="A218" s="4"/>
      <c r="B218" s="4"/>
      <c r="C218" s="4"/>
      <c r="D218" s="4"/>
      <c r="E218" s="4"/>
      <c r="F218" s="4"/>
      <c r="G218" s="4"/>
      <c r="H218" s="4"/>
      <c r="I218" s="4"/>
      <c r="J218" s="4"/>
      <c r="K218" s="4"/>
      <c r="L218" s="4"/>
      <c r="M218" s="4"/>
      <c r="N218" s="4"/>
      <c r="O218" s="4"/>
      <c r="P218" s="4"/>
      <c r="Q218" s="4"/>
      <c r="R218" s="4"/>
    </row>
    <row r="219" spans="1:18" ht="15">
      <c r="A219" s="4"/>
      <c r="B219" s="4"/>
      <c r="C219" s="4"/>
      <c r="D219" s="4"/>
      <c r="E219" s="4"/>
      <c r="F219" s="4"/>
      <c r="G219" s="4"/>
      <c r="H219" s="4"/>
      <c r="I219" s="4"/>
      <c r="J219" s="4"/>
      <c r="K219" s="4"/>
      <c r="L219" s="4"/>
      <c r="M219" s="4"/>
      <c r="N219" s="4"/>
      <c r="O219" s="4"/>
      <c r="P219" s="4"/>
      <c r="Q219" s="4"/>
      <c r="R219" s="4"/>
    </row>
    <row r="220" spans="1:18" ht="15">
      <c r="A220" s="4"/>
      <c r="B220" s="4"/>
      <c r="C220" s="4"/>
      <c r="D220" s="4"/>
      <c r="E220" s="4"/>
      <c r="F220" s="4"/>
      <c r="G220" s="4"/>
      <c r="H220" s="4"/>
      <c r="I220" s="4"/>
      <c r="J220" s="4"/>
      <c r="K220" s="4"/>
      <c r="L220" s="4"/>
      <c r="M220" s="4"/>
      <c r="N220" s="4"/>
      <c r="O220" s="4"/>
      <c r="P220" s="4"/>
      <c r="Q220" s="4"/>
      <c r="R220" s="4"/>
    </row>
    <row r="221" spans="1:18" ht="15">
      <c r="A221" s="4"/>
      <c r="B221" s="4"/>
      <c r="C221" s="4"/>
      <c r="D221" s="4"/>
      <c r="E221" s="4"/>
      <c r="F221" s="4"/>
      <c r="G221" s="4"/>
      <c r="H221" s="4"/>
      <c r="I221" s="4"/>
      <c r="J221" s="4"/>
      <c r="K221" s="4"/>
      <c r="L221" s="4"/>
      <c r="M221" s="4"/>
      <c r="N221" s="4"/>
      <c r="O221" s="4"/>
      <c r="P221" s="4"/>
      <c r="Q221" s="4"/>
      <c r="R221" s="4"/>
    </row>
    <row r="222" spans="1:18" ht="15">
      <c r="A222" s="4"/>
      <c r="B222" s="4"/>
      <c r="C222" s="4"/>
      <c r="D222" s="4"/>
      <c r="E222" s="4"/>
      <c r="F222" s="4"/>
      <c r="G222" s="4"/>
      <c r="H222" s="4"/>
      <c r="I222" s="4"/>
      <c r="J222" s="4"/>
      <c r="K222" s="4"/>
      <c r="L222" s="4"/>
      <c r="M222" s="4"/>
      <c r="N222" s="4"/>
      <c r="O222" s="4"/>
      <c r="P222" s="4"/>
      <c r="Q222" s="4"/>
      <c r="R222" s="4"/>
    </row>
    <row r="223" spans="1:18" ht="15">
      <c r="A223" s="4"/>
      <c r="B223" s="4"/>
      <c r="C223" s="4"/>
      <c r="D223" s="4"/>
      <c r="E223" s="4"/>
      <c r="F223" s="4"/>
      <c r="G223" s="4"/>
      <c r="H223" s="4"/>
      <c r="I223" s="4"/>
      <c r="J223" s="4"/>
      <c r="K223" s="4"/>
      <c r="L223" s="4"/>
      <c r="M223" s="4"/>
      <c r="N223" s="4"/>
      <c r="O223" s="4"/>
      <c r="P223" s="4"/>
      <c r="Q223" s="4"/>
      <c r="R223" s="4"/>
    </row>
    <row r="224" spans="1:18" ht="15">
      <c r="A224" s="4"/>
      <c r="B224" s="4"/>
      <c r="C224" s="4"/>
      <c r="D224" s="4"/>
      <c r="E224" s="4"/>
      <c r="F224" s="4"/>
      <c r="G224" s="4"/>
      <c r="H224" s="4"/>
      <c r="I224" s="4"/>
      <c r="J224" s="4"/>
      <c r="K224" s="4"/>
      <c r="L224" s="4"/>
      <c r="M224" s="4"/>
      <c r="N224" s="4"/>
      <c r="O224" s="4"/>
      <c r="P224" s="4"/>
      <c r="Q224" s="4"/>
      <c r="R224" s="4"/>
    </row>
    <row r="225" spans="1:18" ht="15">
      <c r="A225" s="4"/>
      <c r="B225" s="4"/>
      <c r="C225" s="4"/>
      <c r="D225" s="4"/>
      <c r="E225" s="4"/>
      <c r="F225" s="4"/>
      <c r="G225" s="4"/>
      <c r="H225" s="4"/>
      <c r="I225" s="4"/>
      <c r="J225" s="4"/>
      <c r="K225" s="4"/>
      <c r="L225" s="4"/>
      <c r="M225" s="4"/>
      <c r="N225" s="4"/>
      <c r="O225" s="4"/>
      <c r="P225" s="4"/>
      <c r="Q225" s="4"/>
      <c r="R225" s="4"/>
    </row>
    <row r="226" spans="1:18" ht="15">
      <c r="A226" s="4"/>
      <c r="B226" s="4"/>
      <c r="C226" s="4"/>
      <c r="D226" s="4"/>
      <c r="E226" s="4"/>
      <c r="F226" s="4"/>
      <c r="G226" s="4"/>
      <c r="H226" s="4"/>
      <c r="I226" s="4"/>
      <c r="J226" s="4"/>
      <c r="K226" s="4"/>
      <c r="L226" s="4"/>
      <c r="M226" s="4"/>
      <c r="N226" s="4"/>
      <c r="O226" s="4"/>
      <c r="P226" s="4"/>
      <c r="Q226" s="4"/>
      <c r="R226" s="4"/>
    </row>
    <row r="227" spans="1:18" ht="15">
      <c r="A227" s="4"/>
      <c r="B227" s="4"/>
      <c r="C227" s="4"/>
      <c r="D227" s="4"/>
      <c r="E227" s="4"/>
      <c r="F227" s="4"/>
      <c r="G227" s="4"/>
      <c r="H227" s="4"/>
      <c r="I227" s="4"/>
      <c r="J227" s="4"/>
      <c r="K227" s="4"/>
      <c r="L227" s="4"/>
      <c r="M227" s="4"/>
      <c r="N227" s="4"/>
      <c r="O227" s="4"/>
      <c r="P227" s="4"/>
      <c r="Q227" s="4"/>
      <c r="R227" s="4"/>
    </row>
    <row r="228" spans="1:18" ht="15">
      <c r="A228" s="4"/>
      <c r="B228" s="4"/>
      <c r="C228" s="4"/>
      <c r="D228" s="4"/>
      <c r="E228" s="4"/>
      <c r="F228" s="4"/>
      <c r="G228" s="4"/>
      <c r="H228" s="4"/>
      <c r="I228" s="4"/>
      <c r="J228" s="4"/>
      <c r="K228" s="4"/>
      <c r="L228" s="4"/>
      <c r="M228" s="4"/>
      <c r="N228" s="4"/>
      <c r="O228" s="4"/>
      <c r="P228" s="4"/>
      <c r="Q228" s="4"/>
      <c r="R228" s="4"/>
    </row>
    <row r="229" spans="1:18" ht="15">
      <c r="A229" s="4"/>
      <c r="B229" s="4"/>
      <c r="C229" s="4"/>
      <c r="D229" s="4"/>
      <c r="E229" s="4"/>
      <c r="F229" s="4"/>
      <c r="G229" s="4"/>
      <c r="H229" s="4"/>
      <c r="I229" s="4"/>
      <c r="J229" s="4"/>
      <c r="K229" s="4"/>
      <c r="L229" s="4"/>
      <c r="M229" s="4"/>
      <c r="N229" s="4"/>
      <c r="O229" s="4"/>
      <c r="P229" s="4"/>
      <c r="Q229" s="4"/>
      <c r="R229" s="4"/>
    </row>
    <row r="230" spans="1:18" ht="15">
      <c r="A230" s="4"/>
      <c r="B230" s="4"/>
      <c r="C230" s="4"/>
      <c r="D230" s="4"/>
      <c r="E230" s="4"/>
      <c r="F230" s="4"/>
      <c r="G230" s="4"/>
      <c r="H230" s="4"/>
      <c r="I230" s="4"/>
      <c r="J230" s="4"/>
      <c r="K230" s="4"/>
      <c r="L230" s="4"/>
      <c r="M230" s="4"/>
      <c r="N230" s="4"/>
      <c r="O230" s="4"/>
      <c r="P230" s="4"/>
      <c r="Q230" s="4"/>
      <c r="R230" s="4"/>
    </row>
    <row r="231" spans="1:18" ht="15">
      <c r="A231" s="4"/>
      <c r="B231" s="4"/>
      <c r="C231" s="4"/>
      <c r="D231" s="4"/>
      <c r="E231" s="4"/>
      <c r="F231" s="4"/>
      <c r="G231" s="4"/>
      <c r="H231" s="4"/>
      <c r="I231" s="4"/>
      <c r="J231" s="4"/>
      <c r="K231" s="4"/>
      <c r="L231" s="4"/>
      <c r="M231" s="4"/>
      <c r="N231" s="4"/>
      <c r="O231" s="4"/>
      <c r="P231" s="4"/>
      <c r="Q231" s="4"/>
      <c r="R231" s="4"/>
    </row>
    <row r="232" spans="1:18" ht="15">
      <c r="A232" s="4"/>
      <c r="B232" s="4"/>
      <c r="C232" s="4"/>
      <c r="D232" s="4"/>
      <c r="E232" s="4"/>
      <c r="F232" s="4"/>
      <c r="G232" s="4"/>
      <c r="H232" s="4"/>
      <c r="I232" s="4"/>
      <c r="J232" s="4"/>
      <c r="K232" s="4"/>
      <c r="L232" s="4"/>
      <c r="M232" s="4"/>
      <c r="N232" s="4"/>
      <c r="O232" s="4"/>
      <c r="P232" s="4"/>
      <c r="Q232" s="4"/>
      <c r="R232" s="4"/>
    </row>
    <row r="233" spans="1:18" ht="15">
      <c r="A233" s="4"/>
      <c r="B233" s="4"/>
      <c r="C233" s="4"/>
      <c r="D233" s="4"/>
      <c r="E233" s="4"/>
      <c r="F233" s="4"/>
      <c r="G233" s="4"/>
      <c r="H233" s="4"/>
      <c r="I233" s="4"/>
      <c r="J233" s="4"/>
      <c r="K233" s="4"/>
      <c r="L233" s="4"/>
      <c r="M233" s="4"/>
      <c r="N233" s="4"/>
      <c r="O233" s="4"/>
      <c r="P233" s="4"/>
      <c r="Q233" s="4"/>
      <c r="R233" s="4"/>
    </row>
    <row r="234" spans="1:18" ht="15">
      <c r="A234" s="4"/>
      <c r="B234" s="4"/>
      <c r="C234" s="4"/>
      <c r="D234" s="4"/>
      <c r="E234" s="4"/>
      <c r="F234" s="4"/>
      <c r="G234" s="4"/>
      <c r="H234" s="4"/>
      <c r="I234" s="4"/>
      <c r="J234" s="4"/>
      <c r="K234" s="4"/>
      <c r="L234" s="4"/>
      <c r="M234" s="4"/>
      <c r="N234" s="4"/>
      <c r="O234" s="4"/>
      <c r="P234" s="4"/>
      <c r="Q234" s="4"/>
      <c r="R234" s="4"/>
    </row>
    <row r="235" spans="1:18" ht="15">
      <c r="A235" s="4"/>
      <c r="B235" s="4"/>
      <c r="C235" s="4"/>
      <c r="D235" s="4"/>
      <c r="E235" s="4"/>
      <c r="F235" s="4"/>
      <c r="G235" s="4"/>
      <c r="H235" s="4"/>
      <c r="I235" s="4"/>
      <c r="J235" s="4"/>
      <c r="K235" s="4"/>
      <c r="L235" s="4"/>
      <c r="M235" s="4"/>
      <c r="N235" s="4"/>
      <c r="O235" s="4"/>
      <c r="P235" s="4"/>
      <c r="Q235" s="4"/>
      <c r="R235" s="4"/>
    </row>
    <row r="236" spans="1:18" ht="15">
      <c r="A236" s="4"/>
      <c r="B236" s="4"/>
      <c r="C236" s="4"/>
      <c r="D236" s="4"/>
      <c r="E236" s="4"/>
      <c r="F236" s="4"/>
      <c r="G236" s="4"/>
      <c r="H236" s="4"/>
      <c r="I236" s="4"/>
      <c r="J236" s="4"/>
      <c r="K236" s="4"/>
      <c r="L236" s="4"/>
      <c r="M236" s="4"/>
      <c r="N236" s="4"/>
      <c r="O236" s="4"/>
      <c r="P236" s="4"/>
      <c r="Q236" s="4"/>
      <c r="R236" s="4"/>
    </row>
    <row r="237" spans="1:18" ht="15">
      <c r="A237" s="4"/>
      <c r="B237" s="4"/>
      <c r="C237" s="4"/>
      <c r="D237" s="4"/>
      <c r="E237" s="4"/>
      <c r="F237" s="4"/>
      <c r="G237" s="4"/>
      <c r="H237" s="4"/>
      <c r="I237" s="4"/>
      <c r="J237" s="4"/>
      <c r="K237" s="4"/>
      <c r="L237" s="4"/>
      <c r="M237" s="4"/>
      <c r="N237" s="4"/>
      <c r="O237" s="4"/>
      <c r="P237" s="4"/>
      <c r="Q237" s="4"/>
      <c r="R237" s="4"/>
    </row>
    <row r="238" spans="1:18" ht="15">
      <c r="A238" s="4"/>
      <c r="B238" s="4"/>
      <c r="C238" s="4"/>
      <c r="D238" s="4"/>
      <c r="E238" s="4"/>
      <c r="F238" s="4"/>
      <c r="G238" s="4"/>
      <c r="H238" s="4"/>
      <c r="I238" s="4"/>
      <c r="J238" s="4"/>
      <c r="K238" s="4"/>
      <c r="L238" s="4"/>
      <c r="M238" s="4"/>
      <c r="N238" s="4"/>
      <c r="O238" s="4"/>
      <c r="P238" s="4"/>
      <c r="Q238" s="4"/>
      <c r="R238" s="4"/>
    </row>
    <row r="239" spans="1:18" ht="15">
      <c r="A239" s="4"/>
      <c r="B239" s="4"/>
      <c r="C239" s="4"/>
      <c r="D239" s="4"/>
      <c r="E239" s="4"/>
      <c r="F239" s="4"/>
      <c r="G239" s="4"/>
      <c r="H239" s="4"/>
      <c r="I239" s="4"/>
      <c r="J239" s="4"/>
      <c r="K239" s="4"/>
      <c r="L239" s="4"/>
      <c r="M239" s="4"/>
      <c r="N239" s="4"/>
      <c r="O239" s="4"/>
      <c r="P239" s="4"/>
      <c r="Q239" s="4"/>
      <c r="R239" s="4"/>
    </row>
    <row r="240" spans="1:18" ht="15">
      <c r="A240" s="4"/>
      <c r="B240" s="4"/>
      <c r="C240" s="4"/>
      <c r="D240" s="4"/>
      <c r="E240" s="4"/>
      <c r="F240" s="4"/>
      <c r="G240" s="4"/>
      <c r="H240" s="4"/>
      <c r="I240" s="4"/>
      <c r="J240" s="4"/>
      <c r="K240" s="4"/>
      <c r="L240" s="4"/>
      <c r="M240" s="4"/>
      <c r="N240" s="4"/>
      <c r="O240" s="4"/>
      <c r="P240" s="4"/>
      <c r="Q240" s="4"/>
      <c r="R240" s="4"/>
    </row>
    <row r="241" spans="1:18" ht="15">
      <c r="A241" s="4"/>
      <c r="B241" s="4"/>
      <c r="C241" s="4"/>
      <c r="D241" s="4"/>
      <c r="E241" s="4"/>
      <c r="F241" s="4"/>
      <c r="G241" s="4"/>
      <c r="H241" s="4"/>
      <c r="I241" s="4"/>
      <c r="J241" s="4"/>
      <c r="K241" s="4"/>
      <c r="L241" s="4"/>
      <c r="M241" s="4"/>
      <c r="N241" s="4"/>
      <c r="O241" s="4"/>
      <c r="P241" s="4"/>
      <c r="Q241" s="4"/>
      <c r="R241" s="4"/>
    </row>
    <row r="242" spans="1:18" ht="15">
      <c r="A242" s="4"/>
      <c r="B242" s="4"/>
      <c r="C242" s="4"/>
      <c r="D242" s="4"/>
      <c r="E242" s="4"/>
      <c r="F242" s="4"/>
      <c r="G242" s="4"/>
      <c r="H242" s="4"/>
      <c r="I242" s="4"/>
      <c r="J242" s="4"/>
      <c r="K242" s="4"/>
      <c r="L242" s="4"/>
      <c r="M242" s="4"/>
      <c r="N242" s="4"/>
      <c r="O242" s="4"/>
      <c r="P242" s="4"/>
      <c r="Q242" s="4"/>
      <c r="R242" s="4"/>
    </row>
    <row r="243" spans="1:18" ht="15">
      <c r="A243" s="4"/>
      <c r="B243" s="4"/>
      <c r="C243" s="4"/>
      <c r="D243" s="4"/>
      <c r="E243" s="4"/>
      <c r="F243" s="4"/>
      <c r="G243" s="4"/>
      <c r="H243" s="4"/>
      <c r="I243" s="4"/>
      <c r="J243" s="4"/>
      <c r="K243" s="4"/>
      <c r="L243" s="4"/>
      <c r="M243" s="4"/>
      <c r="N243" s="4"/>
      <c r="O243" s="4"/>
      <c r="P243" s="4"/>
      <c r="Q243" s="4"/>
      <c r="R243" s="4"/>
    </row>
    <row r="244" spans="1:18" ht="15">
      <c r="A244" s="4"/>
      <c r="B244" s="4"/>
      <c r="C244" s="4"/>
      <c r="D244" s="4"/>
      <c r="E244" s="4"/>
      <c r="F244" s="4"/>
      <c r="G244" s="4"/>
      <c r="H244" s="4"/>
      <c r="I244" s="4"/>
      <c r="J244" s="4"/>
      <c r="K244" s="4"/>
      <c r="L244" s="4"/>
      <c r="M244" s="4"/>
      <c r="N244" s="4"/>
      <c r="O244" s="4"/>
      <c r="P244" s="4"/>
      <c r="Q244" s="4"/>
      <c r="R244" s="4"/>
    </row>
    <row r="245" spans="1:18" ht="15">
      <c r="A245" s="4"/>
      <c r="B245" s="4"/>
      <c r="C245" s="4"/>
      <c r="D245" s="4"/>
      <c r="E245" s="4"/>
      <c r="F245" s="4"/>
      <c r="G245" s="4"/>
      <c r="H245" s="4"/>
      <c r="I245" s="4"/>
      <c r="J245" s="4"/>
      <c r="K245" s="4"/>
      <c r="L245" s="4"/>
      <c r="M245" s="4"/>
      <c r="N245" s="4"/>
      <c r="O245" s="4"/>
      <c r="P245" s="4"/>
      <c r="Q245" s="4"/>
      <c r="R245" s="4"/>
    </row>
    <row r="246" spans="1:18" ht="15">
      <c r="A246" s="4"/>
      <c r="B246" s="4"/>
      <c r="C246" s="4"/>
      <c r="D246" s="4"/>
      <c r="E246" s="4"/>
      <c r="F246" s="4"/>
      <c r="G246" s="4"/>
      <c r="H246" s="4"/>
      <c r="I246" s="4"/>
      <c r="J246" s="4"/>
      <c r="K246" s="4"/>
      <c r="L246" s="4"/>
      <c r="M246" s="4"/>
      <c r="N246" s="4"/>
      <c r="O246" s="4"/>
      <c r="P246" s="4"/>
      <c r="Q246" s="4"/>
      <c r="R246" s="4"/>
    </row>
    <row r="247" spans="1:18" ht="15">
      <c r="A247" s="4"/>
      <c r="B247" s="4"/>
      <c r="C247" s="4"/>
      <c r="D247" s="4"/>
      <c r="E247" s="4"/>
      <c r="F247" s="4"/>
      <c r="G247" s="4"/>
      <c r="H247" s="4"/>
      <c r="I247" s="4"/>
      <c r="J247" s="4"/>
      <c r="K247" s="4"/>
      <c r="L247" s="4"/>
      <c r="M247" s="4"/>
      <c r="N247" s="4"/>
      <c r="O247" s="4"/>
      <c r="P247" s="4"/>
      <c r="Q247" s="4"/>
      <c r="R247" s="4"/>
    </row>
    <row r="248" spans="1:18" ht="15">
      <c r="A248" s="4"/>
      <c r="B248" s="4"/>
      <c r="C248" s="4"/>
      <c r="D248" s="4"/>
      <c r="E248" s="4"/>
      <c r="F248" s="4"/>
      <c r="G248" s="4"/>
      <c r="H248" s="4"/>
      <c r="I248" s="4"/>
      <c r="J248" s="4"/>
      <c r="K248" s="4"/>
      <c r="L248" s="4"/>
      <c r="M248" s="4"/>
      <c r="N248" s="4"/>
      <c r="O248" s="4"/>
      <c r="P248" s="4"/>
      <c r="Q248" s="4"/>
      <c r="R248" s="4"/>
    </row>
    <row r="249" spans="1:18" ht="15">
      <c r="A249" s="4"/>
      <c r="B249" s="4"/>
      <c r="C249" s="4"/>
      <c r="D249" s="4"/>
      <c r="E249" s="4"/>
      <c r="F249" s="4"/>
      <c r="G249" s="4"/>
      <c r="H249" s="4"/>
      <c r="I249" s="4"/>
      <c r="J249" s="4"/>
      <c r="K249" s="4"/>
      <c r="L249" s="4"/>
      <c r="M249" s="4"/>
      <c r="N249" s="4"/>
      <c r="O249" s="4"/>
      <c r="P249" s="4"/>
      <c r="Q249" s="4"/>
      <c r="R249" s="4"/>
    </row>
    <row r="250" spans="1:18" ht="15">
      <c r="A250" s="4"/>
      <c r="B250" s="4"/>
      <c r="C250" s="4"/>
      <c r="D250" s="4"/>
      <c r="E250" s="4"/>
      <c r="F250" s="4"/>
      <c r="G250" s="4"/>
      <c r="H250" s="4"/>
      <c r="I250" s="4"/>
      <c r="J250" s="4"/>
      <c r="K250" s="4"/>
      <c r="L250" s="4"/>
      <c r="M250" s="4"/>
      <c r="N250" s="4"/>
      <c r="O250" s="4"/>
      <c r="P250" s="4"/>
      <c r="Q250" s="4"/>
      <c r="R250" s="4"/>
    </row>
    <row r="251" spans="1:18" ht="15">
      <c r="A251" s="4"/>
      <c r="B251" s="4"/>
      <c r="C251" s="4"/>
      <c r="D251" s="4"/>
      <c r="E251" s="4"/>
      <c r="F251" s="4"/>
      <c r="G251" s="4"/>
      <c r="H251" s="4"/>
      <c r="I251" s="4"/>
      <c r="J251" s="4"/>
      <c r="K251" s="4"/>
      <c r="L251" s="4"/>
      <c r="M251" s="4"/>
      <c r="N251" s="4"/>
      <c r="O251" s="4"/>
      <c r="P251" s="4"/>
      <c r="Q251" s="4"/>
      <c r="R251" s="4"/>
    </row>
    <row r="252" spans="1:18" ht="15">
      <c r="A252" s="4"/>
      <c r="B252" s="4"/>
      <c r="C252" s="4"/>
      <c r="D252" s="4"/>
      <c r="E252" s="4"/>
      <c r="F252" s="4"/>
      <c r="G252" s="4"/>
      <c r="H252" s="4"/>
      <c r="I252" s="4"/>
      <c r="J252" s="4"/>
      <c r="K252" s="4"/>
      <c r="L252" s="4"/>
      <c r="M252" s="4"/>
      <c r="N252" s="4"/>
      <c r="O252" s="4"/>
      <c r="P252" s="4"/>
      <c r="Q252" s="4"/>
      <c r="R252"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55"/>
    </sheetView>
  </sheetViews>
  <sheetFormatPr defaultColWidth="9.140625" defaultRowHeight="15"/>
  <cols>
    <col min="1" max="3" width="29.8515625" style="0" customWidth="1"/>
    <col min="4" max="4" width="24.00390625" style="0" customWidth="1"/>
  </cols>
  <sheetData>
    <row r="1" spans="1:10" ht="47.25" customHeight="1">
      <c r="A1" s="5"/>
      <c r="B1" s="5" t="s">
        <v>0</v>
      </c>
      <c r="C1" s="5" t="s">
        <v>1</v>
      </c>
      <c r="D1" s="4"/>
      <c r="E1" s="4"/>
      <c r="F1" s="4"/>
      <c r="G1" s="4"/>
      <c r="H1" s="4"/>
      <c r="I1" s="4"/>
      <c r="J1" s="4"/>
    </row>
    <row r="2" spans="1:10" ht="28.5" customHeight="1">
      <c r="A2" s="4"/>
      <c r="B2" s="6" t="s">
        <v>4</v>
      </c>
      <c r="C2" s="7" t="s">
        <v>3</v>
      </c>
      <c r="D2" s="4"/>
      <c r="E2" s="4"/>
      <c r="F2" s="4"/>
      <c r="G2" s="4"/>
      <c r="H2" s="4"/>
      <c r="I2" s="4"/>
      <c r="J2" s="4"/>
    </row>
    <row r="3" spans="1:10" ht="15">
      <c r="A3" s="4"/>
      <c r="B3" s="4"/>
      <c r="C3" s="4"/>
      <c r="D3" s="4"/>
      <c r="E3" s="4"/>
      <c r="F3" s="4"/>
      <c r="G3" s="4"/>
      <c r="H3" s="4"/>
      <c r="I3" s="4"/>
      <c r="J3" s="4"/>
    </row>
    <row r="4" spans="1:10" ht="36">
      <c r="A4" s="4"/>
      <c r="B4" s="5" t="s">
        <v>2</v>
      </c>
      <c r="C4" s="4"/>
      <c r="D4" s="4"/>
      <c r="E4" s="4"/>
      <c r="F4" s="4"/>
      <c r="G4" s="4"/>
      <c r="H4" s="4"/>
      <c r="I4" s="4"/>
      <c r="J4" s="4"/>
    </row>
    <row r="5" spans="1:10" ht="15">
      <c r="A5" s="4"/>
      <c r="B5" s="4"/>
      <c r="C5" s="4"/>
      <c r="D5" s="4"/>
      <c r="E5" s="4"/>
      <c r="F5" s="4"/>
      <c r="G5" s="4"/>
      <c r="H5" s="4"/>
      <c r="I5" s="4"/>
      <c r="J5" s="4"/>
    </row>
    <row r="6" spans="1:10" ht="15">
      <c r="A6" s="4"/>
      <c r="B6" s="4" t="s">
        <v>5</v>
      </c>
      <c r="C6" s="4"/>
      <c r="D6" s="4"/>
      <c r="E6" s="4"/>
      <c r="F6" s="4"/>
      <c r="G6" s="4"/>
      <c r="H6" s="4"/>
      <c r="I6" s="4"/>
      <c r="J6" s="4"/>
    </row>
    <row r="7" spans="1:10" ht="15">
      <c r="A7" s="4"/>
      <c r="B7" s="4"/>
      <c r="C7" s="4"/>
      <c r="D7" s="4"/>
      <c r="E7" s="4"/>
      <c r="F7" s="4"/>
      <c r="G7" s="4"/>
      <c r="H7" s="4"/>
      <c r="I7" s="4"/>
      <c r="J7" s="4"/>
    </row>
    <row r="8" spans="1:10" ht="15">
      <c r="A8" s="4"/>
      <c r="B8" s="4"/>
      <c r="C8" s="4"/>
      <c r="D8" s="4"/>
      <c r="E8" s="4"/>
      <c r="F8" s="4"/>
      <c r="G8" s="4"/>
      <c r="H8" s="4"/>
      <c r="I8" s="4"/>
      <c r="J8" s="4"/>
    </row>
    <row r="9" spans="1:10" ht="15">
      <c r="A9" s="4"/>
      <c r="B9" s="4"/>
      <c r="C9" s="4"/>
      <c r="D9" s="4"/>
      <c r="E9" s="4"/>
      <c r="F9" s="4"/>
      <c r="G9" s="4"/>
      <c r="H9" s="4"/>
      <c r="I9" s="4"/>
      <c r="J9" s="4"/>
    </row>
    <row r="10" spans="1:10" ht="15">
      <c r="A10" s="4"/>
      <c r="B10" s="4"/>
      <c r="C10" s="4"/>
      <c r="D10" s="4"/>
      <c r="E10" s="4"/>
      <c r="F10" s="4"/>
      <c r="G10" s="4"/>
      <c r="H10" s="4"/>
      <c r="I10" s="4"/>
      <c r="J10" s="4"/>
    </row>
    <row r="11" spans="1:10" ht="15">
      <c r="A11" s="4"/>
      <c r="B11" s="4"/>
      <c r="C11" s="4"/>
      <c r="D11" s="4"/>
      <c r="E11" s="4"/>
      <c r="F11" s="4"/>
      <c r="G11" s="4"/>
      <c r="H11" s="4"/>
      <c r="I11" s="4"/>
      <c r="J11" s="4"/>
    </row>
    <row r="12" spans="1:10" ht="15">
      <c r="A12" s="4"/>
      <c r="B12" s="4"/>
      <c r="C12" s="4"/>
      <c r="D12" s="4"/>
      <c r="E12" s="4"/>
      <c r="F12" s="4"/>
      <c r="G12" s="4"/>
      <c r="H12" s="4"/>
      <c r="I12" s="4"/>
      <c r="J12" s="4"/>
    </row>
    <row r="13" spans="1:10" ht="15">
      <c r="A13" s="4"/>
      <c r="B13" s="4"/>
      <c r="C13" s="4"/>
      <c r="D13" s="4"/>
      <c r="E13" s="4"/>
      <c r="F13" s="4"/>
      <c r="G13" s="4"/>
      <c r="H13" s="4"/>
      <c r="I13" s="4"/>
      <c r="J13" s="4"/>
    </row>
    <row r="14" spans="1:10" ht="15">
      <c r="A14" s="4"/>
      <c r="B14" s="4"/>
      <c r="C14" s="4"/>
      <c r="D14" s="4"/>
      <c r="E14" s="4"/>
      <c r="F14" s="4"/>
      <c r="G14" s="4"/>
      <c r="H14" s="4"/>
      <c r="I14" s="4"/>
      <c r="J14" s="4"/>
    </row>
    <row r="15" spans="1:10" ht="15">
      <c r="A15" s="4"/>
      <c r="B15" s="4"/>
      <c r="C15" s="4"/>
      <c r="D15" s="4"/>
      <c r="E15" s="4"/>
      <c r="F15" s="4"/>
      <c r="G15" s="4"/>
      <c r="H15" s="4"/>
      <c r="I15" s="4"/>
      <c r="J15" s="4"/>
    </row>
    <row r="16" spans="1:10" ht="15">
      <c r="A16" s="4"/>
      <c r="B16" s="4"/>
      <c r="C16" s="4"/>
      <c r="D16" s="4"/>
      <c r="E16" s="4"/>
      <c r="F16" s="4"/>
      <c r="G16" s="4"/>
      <c r="H16" s="4"/>
      <c r="I16" s="4"/>
      <c r="J16" s="4"/>
    </row>
    <row r="17" spans="1:10" ht="15">
      <c r="A17" s="4"/>
      <c r="B17" s="4"/>
      <c r="C17" s="4"/>
      <c r="D17" s="4"/>
      <c r="E17" s="4"/>
      <c r="F17" s="4"/>
      <c r="G17" s="4"/>
      <c r="H17" s="4"/>
      <c r="I17" s="4"/>
      <c r="J17" s="4"/>
    </row>
    <row r="18" spans="1:10" ht="15">
      <c r="A18" s="4"/>
      <c r="B18" s="4"/>
      <c r="C18" s="4"/>
      <c r="D18" s="4"/>
      <c r="E18" s="4"/>
      <c r="F18" s="4"/>
      <c r="G18" s="4"/>
      <c r="H18" s="4"/>
      <c r="I18" s="4"/>
      <c r="J18" s="4"/>
    </row>
    <row r="19" spans="1:10" ht="15">
      <c r="A19" s="4"/>
      <c r="B19" s="4"/>
      <c r="C19" s="4"/>
      <c r="D19" s="4"/>
      <c r="E19" s="4"/>
      <c r="F19" s="4"/>
      <c r="G19" s="4"/>
      <c r="H19" s="4"/>
      <c r="I19" s="4"/>
      <c r="J19" s="4"/>
    </row>
    <row r="20" spans="1:10" ht="15">
      <c r="A20" s="4"/>
      <c r="B20" s="4"/>
      <c r="C20" s="4"/>
      <c r="D20" s="4"/>
      <c r="E20" s="4"/>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
      <c r="B23" s="4"/>
      <c r="C23" s="4"/>
      <c r="D23" s="4"/>
      <c r="E23" s="4"/>
      <c r="F23" s="4"/>
      <c r="G23" s="4"/>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15">
      <c r="A26" s="4"/>
      <c r="B26" s="4"/>
      <c r="C26" s="4"/>
      <c r="D26" s="4"/>
      <c r="E26" s="4"/>
      <c r="F26" s="4"/>
      <c r="G26" s="4"/>
      <c r="H26" s="4"/>
      <c r="I26" s="4"/>
      <c r="J26" s="4"/>
    </row>
    <row r="27" spans="1:10" ht="15">
      <c r="A27" s="4"/>
      <c r="B27" s="4"/>
      <c r="C27" s="4"/>
      <c r="D27" s="4"/>
      <c r="E27" s="4"/>
      <c r="F27" s="4"/>
      <c r="G27" s="4"/>
      <c r="H27" s="4"/>
      <c r="I27" s="4"/>
      <c r="J27" s="4"/>
    </row>
    <row r="28" spans="1:10" ht="15">
      <c r="A28" s="4"/>
      <c r="B28" s="4"/>
      <c r="C28" s="4"/>
      <c r="D28" s="4"/>
      <c r="E28" s="4"/>
      <c r="F28" s="4"/>
      <c r="G28" s="4"/>
      <c r="H28" s="4"/>
      <c r="I28" s="4"/>
      <c r="J28" s="4"/>
    </row>
    <row r="29" spans="1:10" ht="15">
      <c r="A29" s="4"/>
      <c r="B29" s="4"/>
      <c r="C29" s="4"/>
      <c r="D29" s="4"/>
      <c r="E29" s="4"/>
      <c r="F29" s="4"/>
      <c r="G29" s="4"/>
      <c r="H29" s="4"/>
      <c r="I29" s="4"/>
      <c r="J29" s="4"/>
    </row>
    <row r="30" spans="1:10" ht="15">
      <c r="A30" s="4"/>
      <c r="B30" s="4"/>
      <c r="C30" s="4"/>
      <c r="D30" s="4"/>
      <c r="E30" s="4"/>
      <c r="F30" s="4"/>
      <c r="G30" s="4"/>
      <c r="H30" s="4"/>
      <c r="I30" s="4"/>
      <c r="J30" s="4"/>
    </row>
    <row r="31" spans="1:10" ht="15">
      <c r="A31" s="4"/>
      <c r="B31" s="4"/>
      <c r="C31" s="4"/>
      <c r="D31" s="4"/>
      <c r="E31" s="4"/>
      <c r="F31" s="4"/>
      <c r="G31" s="4"/>
      <c r="H31" s="4"/>
      <c r="I31" s="4"/>
      <c r="J31" s="4"/>
    </row>
    <row r="32" spans="1:10" ht="15">
      <c r="A32" s="4"/>
      <c r="B32" s="4"/>
      <c r="C32" s="4"/>
      <c r="D32" s="4"/>
      <c r="E32" s="4"/>
      <c r="F32" s="4"/>
      <c r="G32" s="4"/>
      <c r="H32" s="4"/>
      <c r="I32" s="4"/>
      <c r="J32" s="4"/>
    </row>
    <row r="33" spans="1:10" ht="15">
      <c r="A33" s="4"/>
      <c r="B33" s="4"/>
      <c r="C33" s="4"/>
      <c r="D33" s="4"/>
      <c r="E33" s="4"/>
      <c r="F33" s="4"/>
      <c r="G33" s="4"/>
      <c r="H33" s="4"/>
      <c r="I33" s="4"/>
      <c r="J33" s="4"/>
    </row>
    <row r="34" spans="1:10" ht="15">
      <c r="A34" s="4"/>
      <c r="B34" s="4"/>
      <c r="C34" s="4"/>
      <c r="D34" s="4"/>
      <c r="E34" s="4"/>
      <c r="F34" s="4"/>
      <c r="G34" s="4"/>
      <c r="H34" s="4"/>
      <c r="I34" s="4"/>
      <c r="J34" s="4"/>
    </row>
    <row r="35" spans="1:10" ht="15">
      <c r="A35" s="4"/>
      <c r="B35" s="4"/>
      <c r="C35" s="4"/>
      <c r="D35" s="4"/>
      <c r="E35" s="4"/>
      <c r="F35" s="4"/>
      <c r="G35" s="4"/>
      <c r="H35" s="4"/>
      <c r="I35" s="4"/>
      <c r="J35" s="4"/>
    </row>
    <row r="36" spans="1:10" ht="15">
      <c r="A36" s="4"/>
      <c r="B36" s="4"/>
      <c r="C36" s="4"/>
      <c r="D36" s="4"/>
      <c r="E36" s="4"/>
      <c r="F36" s="4"/>
      <c r="G36" s="4"/>
      <c r="H36" s="4"/>
      <c r="I36" s="4"/>
      <c r="J36" s="4"/>
    </row>
    <row r="37" spans="1:10" ht="15">
      <c r="A37" s="4"/>
      <c r="B37" s="4"/>
      <c r="C37" s="4"/>
      <c r="D37" s="4"/>
      <c r="E37" s="4"/>
      <c r="F37" s="4"/>
      <c r="G37" s="4"/>
      <c r="H37" s="4"/>
      <c r="I37" s="4"/>
      <c r="J37" s="4"/>
    </row>
    <row r="38" spans="1:10" ht="15">
      <c r="A38" s="4"/>
      <c r="B38" s="4"/>
      <c r="C38" s="4"/>
      <c r="D38" s="4"/>
      <c r="E38" s="4"/>
      <c r="F38" s="4"/>
      <c r="G38" s="4"/>
      <c r="H38" s="4"/>
      <c r="I38" s="4"/>
      <c r="J38" s="4"/>
    </row>
    <row r="39" spans="1:10" ht="15">
      <c r="A39" s="4"/>
      <c r="B39" s="4"/>
      <c r="C39" s="4"/>
      <c r="D39" s="4"/>
      <c r="E39" s="4"/>
      <c r="F39" s="4"/>
      <c r="G39" s="4"/>
      <c r="H39" s="4"/>
      <c r="I39" s="4"/>
      <c r="J39" s="4"/>
    </row>
    <row r="40" spans="1:10" ht="15">
      <c r="A40" s="4"/>
      <c r="B40" s="4"/>
      <c r="C40" s="4"/>
      <c r="D40" s="4"/>
      <c r="E40" s="4"/>
      <c r="F40" s="4"/>
      <c r="G40" s="4"/>
      <c r="H40" s="4"/>
      <c r="I40" s="4"/>
      <c r="J40" s="4"/>
    </row>
    <row r="41" spans="1:10" ht="15">
      <c r="A41" s="4"/>
      <c r="B41" s="4"/>
      <c r="C41" s="4"/>
      <c r="D41" s="4"/>
      <c r="E41" s="4"/>
      <c r="F41" s="4"/>
      <c r="G41" s="4"/>
      <c r="H41" s="4"/>
      <c r="I41" s="4"/>
      <c r="J41" s="4"/>
    </row>
    <row r="42" spans="1:10" ht="15">
      <c r="A42" s="4"/>
      <c r="B42" s="4"/>
      <c r="C42" s="4"/>
      <c r="D42" s="4"/>
      <c r="E42" s="4"/>
      <c r="F42" s="4"/>
      <c r="G42" s="4"/>
      <c r="H42" s="4"/>
      <c r="I42" s="4"/>
      <c r="J42" s="4"/>
    </row>
    <row r="43" spans="1:10" ht="15">
      <c r="A43" s="4"/>
      <c r="B43" s="4"/>
      <c r="C43" s="4"/>
      <c r="D43" s="4"/>
      <c r="E43" s="4"/>
      <c r="F43" s="4"/>
      <c r="G43" s="4"/>
      <c r="H43" s="4"/>
      <c r="I43" s="4"/>
      <c r="J43" s="4"/>
    </row>
    <row r="44" spans="1:10" ht="15">
      <c r="A44" s="4"/>
      <c r="B44" s="4"/>
      <c r="C44" s="4"/>
      <c r="D44" s="4"/>
      <c r="E44" s="4"/>
      <c r="F44" s="4"/>
      <c r="G44" s="4"/>
      <c r="H44" s="4"/>
      <c r="I44" s="4"/>
      <c r="J44" s="4"/>
    </row>
    <row r="45" spans="1:10" ht="15">
      <c r="A45" s="4"/>
      <c r="B45" s="4"/>
      <c r="C45" s="4"/>
      <c r="D45" s="4"/>
      <c r="E45" s="4"/>
      <c r="F45" s="4"/>
      <c r="G45" s="4"/>
      <c r="H45" s="4"/>
      <c r="I45" s="4"/>
      <c r="J45" s="4"/>
    </row>
    <row r="46" spans="1:10" ht="15">
      <c r="A46" s="4"/>
      <c r="B46" s="4"/>
      <c r="C46" s="4"/>
      <c r="D46" s="4"/>
      <c r="E46" s="4"/>
      <c r="F46" s="4"/>
      <c r="G46" s="4"/>
      <c r="H46" s="4"/>
      <c r="I46" s="4"/>
      <c r="J46" s="4"/>
    </row>
    <row r="47" spans="1:10" ht="15">
      <c r="A47" s="4"/>
      <c r="B47" s="4"/>
      <c r="C47" s="4"/>
      <c r="D47" s="4"/>
      <c r="E47" s="4"/>
      <c r="F47" s="4"/>
      <c r="G47" s="4"/>
      <c r="H47" s="4"/>
      <c r="I47" s="4"/>
      <c r="J47" s="4"/>
    </row>
    <row r="48" spans="1:10" ht="15">
      <c r="A48" s="4"/>
      <c r="B48" s="4"/>
      <c r="C48" s="4"/>
      <c r="D48" s="4"/>
      <c r="E48" s="4"/>
      <c r="F48" s="4"/>
      <c r="G48" s="4"/>
      <c r="H48" s="4"/>
      <c r="I48" s="4"/>
      <c r="J48" s="4"/>
    </row>
    <row r="49" spans="1:10" ht="15">
      <c r="A49" s="4"/>
      <c r="B49" s="4"/>
      <c r="C49" s="4"/>
      <c r="D49" s="4"/>
      <c r="E49" s="4"/>
      <c r="F49" s="4"/>
      <c r="G49" s="4"/>
      <c r="H49" s="4"/>
      <c r="I49" s="4"/>
      <c r="J49" s="4"/>
    </row>
    <row r="50" spans="1:10" ht="15">
      <c r="A50" s="4"/>
      <c r="B50" s="4"/>
      <c r="C50" s="4"/>
      <c r="D50" s="4"/>
      <c r="E50" s="4"/>
      <c r="F50" s="4"/>
      <c r="G50" s="4"/>
      <c r="H50" s="4"/>
      <c r="I50" s="4"/>
      <c r="J50" s="4"/>
    </row>
    <row r="51" spans="1:10" ht="15">
      <c r="A51" s="4"/>
      <c r="B51" s="4"/>
      <c r="C51" s="4"/>
      <c r="D51" s="4"/>
      <c r="E51" s="4"/>
      <c r="F51" s="4"/>
      <c r="G51" s="4"/>
      <c r="H51" s="4"/>
      <c r="I51" s="4"/>
      <c r="J51" s="4"/>
    </row>
    <row r="52" spans="1:10" ht="15">
      <c r="A52" s="4"/>
      <c r="B52" s="4"/>
      <c r="C52" s="4"/>
      <c r="D52" s="4"/>
      <c r="E52" s="4"/>
      <c r="F52" s="4"/>
      <c r="G52" s="4"/>
      <c r="H52" s="4"/>
      <c r="I52" s="4"/>
      <c r="J52" s="4"/>
    </row>
    <row r="53" spans="1:10" ht="15">
      <c r="A53" s="4"/>
      <c r="B53" s="4"/>
      <c r="C53" s="4"/>
      <c r="D53" s="4"/>
      <c r="E53" s="4"/>
      <c r="F53" s="4"/>
      <c r="G53" s="4"/>
      <c r="H53" s="4"/>
      <c r="I53" s="4"/>
      <c r="J53" s="4"/>
    </row>
    <row r="54" spans="1:10" ht="15">
      <c r="A54" s="4"/>
      <c r="B54" s="4"/>
      <c r="C54" s="4"/>
      <c r="D54" s="4"/>
      <c r="E54" s="4"/>
      <c r="F54" s="4"/>
      <c r="G54" s="4"/>
      <c r="H54" s="4"/>
      <c r="I54" s="4"/>
      <c r="J54" s="4"/>
    </row>
    <row r="55" spans="1:10" ht="15">
      <c r="A55" s="4"/>
      <c r="B55" s="4"/>
      <c r="C55" s="4"/>
      <c r="D55" s="4"/>
      <c r="E55" s="4"/>
      <c r="F55" s="4"/>
      <c r="G55" s="4"/>
      <c r="H55" s="4"/>
      <c r="I55" s="4"/>
      <c r="J55" s="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Larkin DSO-NS</dc:creator>
  <cp:keywords/>
  <dc:description/>
  <cp:lastModifiedBy>Frank</cp:lastModifiedBy>
  <cp:lastPrinted>2017-04-21T15:43:10Z</cp:lastPrinted>
  <dcterms:created xsi:type="dcterms:W3CDTF">2012-01-12T06:17:04Z</dcterms:created>
  <dcterms:modified xsi:type="dcterms:W3CDTF">2018-02-22T18:26:53Z</dcterms:modified>
  <cp:category/>
  <cp:version/>
  <cp:contentType/>
  <cp:contentStatus/>
</cp:coreProperties>
</file>